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7275"/>
  </bookViews>
  <sheets>
    <sheet name="ก.พ. 64" sheetId="1" r:id="rId1"/>
  </sheets>
  <definedNames>
    <definedName name="_xlnm.Print_Titles" localSheetId="0">'ก.พ. 64'!$5:$5</definedName>
  </definedNames>
  <calcPr calcId="144525"/>
</workbook>
</file>

<file path=xl/calcChain.xml><?xml version="1.0" encoding="utf-8"?>
<calcChain xmlns="http://schemas.openxmlformats.org/spreadsheetml/2006/main">
  <c r="D81" i="1" l="1"/>
  <c r="C81" i="1"/>
  <c r="D66" i="1"/>
  <c r="C66" i="1"/>
  <c r="D62" i="1" l="1"/>
  <c r="C62" i="1"/>
  <c r="D47" i="1" l="1"/>
  <c r="C47" i="1"/>
  <c r="D41" i="1"/>
  <c r="C41" i="1"/>
  <c r="D39" i="1"/>
  <c r="C39" i="1"/>
  <c r="D37" i="1"/>
  <c r="C37" i="1"/>
  <c r="D33" i="1"/>
  <c r="C33" i="1"/>
  <c r="D29" i="1"/>
  <c r="C29" i="1"/>
  <c r="D22" i="1"/>
  <c r="C22" i="1"/>
  <c r="D16" i="1"/>
  <c r="C16" i="1"/>
  <c r="H99" i="1" l="1"/>
  <c r="G99" i="1"/>
  <c r="I99" i="1"/>
  <c r="I97" i="1"/>
  <c r="I85" i="1"/>
  <c r="H74" i="1"/>
  <c r="G74" i="1"/>
  <c r="I74" i="1"/>
  <c r="I102" i="1"/>
  <c r="H102" i="1"/>
  <c r="G102" i="1"/>
  <c r="H97" i="1"/>
  <c r="I95" i="1"/>
  <c r="H95" i="1"/>
  <c r="G95" i="1"/>
  <c r="I93" i="1"/>
  <c r="H93" i="1"/>
  <c r="G93" i="1"/>
  <c r="H91" i="1"/>
  <c r="I91" i="1"/>
  <c r="I89" i="1"/>
  <c r="H89" i="1"/>
  <c r="G89" i="1"/>
  <c r="I87" i="1"/>
  <c r="H87" i="1"/>
  <c r="G87" i="1"/>
  <c r="H85" i="1"/>
  <c r="I83" i="1"/>
  <c r="H83" i="1"/>
  <c r="G83" i="1"/>
  <c r="H81" i="1"/>
  <c r="I81" i="1"/>
  <c r="I79" i="1"/>
  <c r="H79" i="1"/>
  <c r="G79" i="1"/>
  <c r="I77" i="1"/>
  <c r="H77" i="1"/>
  <c r="G77" i="1"/>
  <c r="G97" i="1" l="1"/>
  <c r="G85" i="1"/>
  <c r="G81" i="1"/>
  <c r="G91" i="1"/>
  <c r="H47" i="1" l="1"/>
  <c r="H49" i="1"/>
  <c r="H45" i="1"/>
  <c r="H72" i="1" l="1"/>
  <c r="G72" i="1"/>
  <c r="I72" i="1"/>
  <c r="I70" i="1"/>
  <c r="G70" i="1"/>
  <c r="H70" i="1"/>
  <c r="H33" i="1" l="1"/>
  <c r="G18" i="1" l="1"/>
  <c r="H43" i="1" l="1"/>
  <c r="H35" i="1"/>
  <c r="H37" i="1"/>
  <c r="H39" i="1"/>
  <c r="H41" i="1"/>
  <c r="H29" i="1"/>
  <c r="H31" i="1"/>
  <c r="H27" i="1"/>
  <c r="G49" i="1"/>
  <c r="G43" i="1"/>
  <c r="G45" i="1"/>
  <c r="G47" i="1"/>
  <c r="G41" i="1"/>
  <c r="G39" i="1"/>
  <c r="G37" i="1"/>
  <c r="G35" i="1"/>
  <c r="G33" i="1"/>
  <c r="G29" i="1"/>
  <c r="G31" i="1"/>
  <c r="G27" i="1"/>
  <c r="H14" i="1"/>
  <c r="H16" i="1"/>
  <c r="H18" i="1"/>
  <c r="H20" i="1"/>
  <c r="H22" i="1"/>
  <c r="H24" i="1"/>
  <c r="H8" i="1"/>
  <c r="H10" i="1"/>
  <c r="H12" i="1"/>
  <c r="H6" i="1"/>
  <c r="G16" i="1"/>
  <c r="G20" i="1"/>
  <c r="G22" i="1"/>
  <c r="G24" i="1"/>
  <c r="G8" i="1"/>
  <c r="G10" i="1"/>
  <c r="G12" i="1"/>
  <c r="G14" i="1"/>
  <c r="G6" i="1"/>
  <c r="I33" i="1" l="1"/>
  <c r="I35" i="1"/>
  <c r="I37" i="1"/>
  <c r="I39" i="1"/>
  <c r="I41" i="1"/>
  <c r="I43" i="1"/>
  <c r="I45" i="1"/>
  <c r="I47" i="1"/>
  <c r="I49" i="1"/>
  <c r="I16" i="1" l="1"/>
  <c r="I18" i="1"/>
  <c r="I14" i="1"/>
  <c r="H52" i="1" l="1"/>
  <c r="I8" i="1"/>
  <c r="I10" i="1"/>
  <c r="I12" i="1"/>
  <c r="G52" i="1" l="1"/>
  <c r="I52" i="1"/>
  <c r="G54" i="1"/>
  <c r="H54" i="1"/>
  <c r="I54" i="1"/>
  <c r="G56" i="1"/>
  <c r="H56" i="1"/>
  <c r="I56" i="1"/>
  <c r="G58" i="1"/>
  <c r="H58" i="1"/>
  <c r="G60" i="1"/>
  <c r="H60" i="1"/>
  <c r="I60" i="1"/>
  <c r="G62" i="1"/>
  <c r="H62" i="1"/>
  <c r="I62" i="1"/>
  <c r="G64" i="1"/>
  <c r="H64" i="1"/>
  <c r="I64" i="1"/>
  <c r="G66" i="1"/>
  <c r="H66" i="1"/>
  <c r="I66" i="1"/>
  <c r="G68" i="1"/>
  <c r="H68" i="1"/>
  <c r="I68" i="1"/>
  <c r="I29" i="1" l="1"/>
  <c r="I24" i="1"/>
  <c r="I22" i="1"/>
  <c r="I20" i="1" l="1"/>
  <c r="I6" i="1"/>
  <c r="I31" i="1" l="1"/>
  <c r="I27" i="1" l="1"/>
</calcChain>
</file>

<file path=xl/sharedStrings.xml><?xml version="1.0" encoding="utf-8"?>
<sst xmlns="http://schemas.openxmlformats.org/spreadsheetml/2006/main" count="294" uniqueCount="92">
  <si>
    <t>ลำดับที่</t>
  </si>
  <si>
    <t>งานที่จัดซื้อหรือจัดจ้าง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</si>
  <si>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</si>
  <si>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</si>
  <si>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</si>
  <si>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</si>
  <si>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</si>
  <si>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</si>
  <si>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วงเงินที่จัดซื้อหรือจัดจ้าง(บาท)</t>
  </si>
  <si>
    <t>เฉพาะเจาะจง</t>
  </si>
  <si>
    <t>คุณลักษณะตรงตามข้อกำหนด</t>
  </si>
  <si>
    <t>คลังเวชภัณฑ์ กลุ่มงานเภสัชกรรมและคุ้มครองผู้บริโภค  โรงพยาบาลศีขรภูมิ</t>
  </si>
  <si>
    <t>เวชภัณฑ์ยา</t>
  </si>
  <si>
    <t>องค์การเภสัชกรรม</t>
  </si>
  <si>
    <t>บริษัท เซ็นทรัลโพลีเทรดดิ้ง จำกัด</t>
  </si>
  <si>
    <t>ลงวันที่ 6 มกราคม 2564</t>
  </si>
  <si>
    <t>บริษัท ซิลลิค ฟาร์มา จำกัด</t>
  </si>
  <si>
    <t>บริษัท บางกอก ดรัก จำกัด</t>
  </si>
  <si>
    <t>บริษัท ดีเคเอสเอช (ประเทศไทย) จำกัด</t>
  </si>
  <si>
    <t>บริษัท สหแพทย์เภสัช จำกัด</t>
  </si>
  <si>
    <t>บริษัท เบอร์ลินฟาร์มาซูติคอลอินดัสตรี้ จำกัด</t>
  </si>
  <si>
    <t>บริษัท ยูโทเปี้ยน จำกัด</t>
  </si>
  <si>
    <t>ลงวันที่ 22 มกราคม 2564</t>
  </si>
  <si>
    <t>บริษัท มาสุ จำกัด</t>
  </si>
  <si>
    <t>บริษัท ดีทแฮล์ม เคลเลอร์ โลจิสติกส์ จำกัด</t>
  </si>
  <si>
    <t>แบบสรุปผลการดำเนินการจัดซื้อจัดจ้างในรอบเดือน  กุมภาพันธ์ 2564</t>
  </si>
  <si>
    <t>ศภ.0032.301/05/002/01/02</t>
  </si>
  <si>
    <t>ลงวันที่ 14 มกราคม 2564</t>
  </si>
  <si>
    <t>ศภ.0032.301/05/002/01/105</t>
  </si>
  <si>
    <t>ลงวันที่ 9 มกราคม 2564</t>
  </si>
  <si>
    <t>ศภ.0032.301/05/002/01/121</t>
  </si>
  <si>
    <t>ศภ.0032.301/05/002/01/128</t>
  </si>
  <si>
    <t>ศภ.0032.301/05/002/01/147</t>
  </si>
  <si>
    <t>ศภ.0032.301/05/002/01/154</t>
  </si>
  <si>
    <t>ศภ.0032.301/05/002/01/156</t>
  </si>
  <si>
    <t>บริษัท แอตแลนต้า เมดดิคแคร์ จำกัด</t>
  </si>
  <si>
    <t>ศภ.0032.301/05/002/01/159</t>
  </si>
  <si>
    <t>ศภ.0032.301/05/002/01/160</t>
  </si>
  <si>
    <t>ศภ.0032.301/05/002/01/161</t>
  </si>
  <si>
    <t>ศภ.0032.301/05/002/01/162</t>
  </si>
  <si>
    <t>บริษัท ที.แมน ฟาร์มา จำกัด</t>
  </si>
  <si>
    <t>ศภ.0032.301/05/002/01/163</t>
  </si>
  <si>
    <t>ศภ.0032.301/05/002/01/164</t>
  </si>
  <si>
    <t>ศภ.0032.301/05/002/01/165</t>
  </si>
  <si>
    <t>ศภ.0032.301/05/002/01/166</t>
  </si>
  <si>
    <t>ศภ.0032.301/05/002/01/167</t>
  </si>
  <si>
    <t>ศภ.0032.301/05/002/01/168</t>
  </si>
  <si>
    <t>ศภ.0032.301/05/002/169</t>
  </si>
  <si>
    <t>ศภ.0032.301/05/002/01/170</t>
  </si>
  <si>
    <t>บริษัท แคสป้า ฟาร์มาซูติคอล (ประเทศไทย) จำกัด</t>
  </si>
  <si>
    <t>ศภ.0032.301/05/002/01/172</t>
  </si>
  <si>
    <t>ศภ.0032.301/05/002/01/74</t>
  </si>
  <si>
    <t>ศภ.0032.301/05/002/01/175</t>
  </si>
  <si>
    <t>ศภ.0032.301/05/002/01/174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</si>
  <si>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</si>
  <si>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ศภ.0032.301/05/002/01/227</t>
  </si>
  <si>
    <t>ลงวันที่ 2 กุมภาพันธ์ 2564</t>
  </si>
  <si>
    <t>ศภ.0032.301/05/002/01/178</t>
  </si>
  <si>
    <t>ศภ.0032.301/05/002/01/179</t>
  </si>
  <si>
    <t>ศภ.0032.301/05/002/01/180</t>
  </si>
  <si>
    <t>บริษัท โปลิฟาร์ม จำกัด</t>
  </si>
  <si>
    <t>ศภ.0032.301/05/002/01/181</t>
  </si>
  <si>
    <t>ห้างหุ้นส่วนจำกัด ภิญโญฟาร์มาซี</t>
  </si>
  <si>
    <t>ศภ.0032.301/05/002/01/182</t>
  </si>
  <si>
    <t>บริษัท เอ.เอ็น.บี. ลาบอราตอรี่ (อำนวยเภสัช) จำกัด</t>
  </si>
  <si>
    <t>ศภ.0032.301/05/002/01/183</t>
  </si>
  <si>
    <t>บริษัท พรอส ฟาร์มา จำกัด</t>
  </si>
  <si>
    <t>ศภ.0032.301/05/002/01/184</t>
  </si>
  <si>
    <t>บริษัท วิทยาศรม จำกัด</t>
  </si>
  <si>
    <t>ศภ.0032.301/05/002/01/185</t>
  </si>
  <si>
    <t>บริษัท วี.แอนด์.วี.กรุงเทพฯ จำกัด</t>
  </si>
  <si>
    <t>ศภ.0032.301/05/002/01/186</t>
  </si>
  <si>
    <t>ศภ.0032.301/05/002/01/188</t>
  </si>
  <si>
    <t>ศภ.0032.301/05/002/01/189</t>
  </si>
  <si>
    <t>บริษัท เมดไลน์ จำกัด</t>
  </si>
  <si>
    <t>ศภ.0032.301/05/002/01/190</t>
  </si>
  <si>
    <t>ยาสมุนไพร</t>
  </si>
  <si>
    <t>บริษัท ธงทองโอสถ จำกัด</t>
  </si>
  <si>
    <t>ศภ.0032.301/05/002/01/191</t>
  </si>
  <si>
    <t>ศภ.0032.301/05/002/01/192</t>
  </si>
  <si>
    <t>ศภ.0032.301/05/002/01/193</t>
  </si>
  <si>
    <t>บริษัท แอปคาร์ ฟาร์มาแลป (ประเทศไทย) จำกัด</t>
  </si>
  <si>
    <t>ศภ.0032.301/05/002/01/194</t>
  </si>
  <si>
    <t>ศภ.0032.301/05/002/01/195</t>
  </si>
  <si>
    <t>บริษัท ฟาร์ม่า อินโนวา จำกัด</t>
  </si>
  <si>
    <t>ศภ.0032.301/05/002/01/196</t>
  </si>
  <si>
    <t>ศภ.0032.301/05/002/01/197</t>
  </si>
  <si>
    <t>บริษัท พาตาร์แลบ (2517) จำกัด</t>
  </si>
  <si>
    <t>ศภ.0032.301/05/002/01/198</t>
  </si>
  <si>
    <t>ศภ.0032.301/05/002/01/199</t>
  </si>
  <si>
    <t>ศภ.0032.301/05/002/01/200</t>
  </si>
  <si>
    <t>วันที่  เดือน 1-15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</si>
</sst>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showWhiteSpace="0" view="pageLayout" zoomScale="120" zoomScaleNormal="100" zoomScalePageLayoutView="120" workbookViewId="0">
      <selection activeCell="O104" sqref="O104"/>
    </sheetView>
  </sheetViews>
  <sheetFormatPr defaultRowHeight="18.600000000000001" customHeight="1" x14ac:dyDescent="0.55000000000000004"/>
  <cols>
    <col min="1" max="1" width="3.75" style="2" customWidth="1"/>
    <col min="2" max="2" width="9.25" style="1" customWidth="1"/>
    <col min="3" max="3" width="10.5" style="2" customWidth="1"/>
    <col min="4" max="4" width="8" style="10" customWidth="1"/>
    <col min="5" max="5" width="9" style="1"/>
    <col min="6" max="6" width="23.625" style="12" customWidth="1"/>
    <col min="7" max="7" width="8.375" style="14" customWidth="1"/>
    <col min="8" max="8" width="23.75" style="12" customWidth="1"/>
    <col min="9" max="9" width="8.375" style="14" customWidth="1"/>
    <col min="10" max="10" width="10.625" style="16" customWidth="1"/>
    <col min="11" max="11" width="19.375" style="2" customWidth="1"/>
    <col min="12" max="12" width="4.5" style="1" customWidth="1"/>
    <col min="13" max="13" width="7" style="1" customWidth="1"/>
    <col min="14" max="14" width="13.375" style="1" customWidth="1"/>
    <col min="15" max="16384" width="9" style="1"/>
  </cols>
  <sheetData>
    <row r="1" spans="1:11" s="4" customFormat="1" ht="18.600000000000001" customHeight="1" x14ac:dyDescent="0.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4" customFormat="1" ht="18.600000000000001" customHeight="1" x14ac:dyDescent="0.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4" customFormat="1" ht="18.600000000000001" customHeight="1" x14ac:dyDescent="0.5">
      <c r="A3" s="82" t="s">
        <v>91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.600000000000001" customHeight="1" x14ac:dyDescent="0.35">
      <c r="A4" s="3"/>
      <c r="B4" s="3"/>
      <c r="C4" s="3"/>
      <c r="D4" s="8"/>
      <c r="E4" s="3"/>
      <c r="F4" s="11"/>
      <c r="G4" s="13"/>
      <c r="H4" s="11"/>
      <c r="I4" s="13"/>
      <c r="J4" s="15"/>
      <c r="K4" s="3"/>
    </row>
    <row r="5" spans="1:11" s="6" customFormat="1" ht="59.25" customHeight="1" x14ac:dyDescent="0.2">
      <c r="A5" s="5" t="s">
        <v>0</v>
      </c>
      <c r="B5" s="5" t="s">
        <v>1</v>
      </c>
      <c r="C5" s="5" t="s">
        <v>8</v>
      </c>
      <c r="D5" s="9" t="s">
        <v>2</v>
      </c>
      <c r="E5" s="5" t="s">
        <v>3</v>
      </c>
      <c r="F5" s="83" t="s">
        <v>4</v>
      </c>
      <c r="G5" s="83"/>
      <c r="H5" s="83" t="s">
        <v>5</v>
      </c>
      <c r="I5" s="83"/>
      <c r="J5" s="5" t="s">
        <v>6</v>
      </c>
      <c r="K5" s="5" t="s">
        <v>7</v>
      </c>
    </row>
    <row r="6" spans="1:11" s="7" customFormat="1" ht="18.600000000000001" customHeight="1" x14ac:dyDescent="0.2">
      <c r="A6" s="44">
        <v>1</v>
      </c>
      <c r="B6" s="44" t="s">
        <v>12</v>
      </c>
      <c r="C6" s="48">
        <v>52359.6</v>
      </c>
      <c r="D6" s="48">
        <v>62359.6</v>
      </c>
      <c r="E6" s="46" t="s">
        <v>9</v>
      </c>
      <c r="F6" s="84" t="s">
        <v>16</v>
      </c>
      <c r="G6" s="54">
        <f>C6</f>
        <v>52359.6</v>
      </c>
      <c r="H6" s="50" t="str">
        <f>F6</f>
        <v>บริษัท ซิลลิค ฟาร์มา จำกัด</v>
      </c>
      <c r="I6" s="54">
        <f t="shared" ref="I6" si="0">C6</f>
        <v>52359.6</v>
      </c>
      <c r="J6" s="42" t="s">
        <v>10</v>
      </c>
      <c r="K6" s="17" t="s">
        <v>26</v>
      </c>
    </row>
    <row r="7" spans="1:11" s="7" customFormat="1" ht="18.600000000000001" customHeight="1" x14ac:dyDescent="0.2">
      <c r="A7" s="45"/>
      <c r="B7" s="45"/>
      <c r="C7" s="49"/>
      <c r="D7" s="49"/>
      <c r="E7" s="47"/>
      <c r="F7" s="51"/>
      <c r="G7" s="55"/>
      <c r="H7" s="51"/>
      <c r="I7" s="55"/>
      <c r="J7" s="43"/>
      <c r="K7" s="27" t="s">
        <v>27</v>
      </c>
    </row>
    <row r="8" spans="1:11" s="7" customFormat="1" ht="18.600000000000001" customHeight="1" x14ac:dyDescent="0.2">
      <c r="A8" s="44">
        <v>2</v>
      </c>
      <c r="B8" s="44" t="s">
        <v>12</v>
      </c>
      <c r="C8" s="48">
        <v>10200</v>
      </c>
      <c r="D8" s="48">
        <v>37500</v>
      </c>
      <c r="E8" s="46" t="s">
        <v>9</v>
      </c>
      <c r="F8" s="84" t="s">
        <v>14</v>
      </c>
      <c r="G8" s="54">
        <f t="shared" ref="G8" si="1">C8</f>
        <v>10200</v>
      </c>
      <c r="H8" s="50" t="str">
        <f t="shared" ref="H8" si="2">F8</f>
        <v>บริษัท เซ็นทรัลโพลีเทรดดิ้ง จำกัด</v>
      </c>
      <c r="I8" s="54">
        <f t="shared" ref="I8" si="3">C8</f>
        <v>10200</v>
      </c>
      <c r="J8" s="42" t="s">
        <v>10</v>
      </c>
      <c r="K8" s="24" t="s">
        <v>28</v>
      </c>
    </row>
    <row r="9" spans="1:11" s="7" customFormat="1" ht="18.600000000000001" customHeight="1" x14ac:dyDescent="0.2">
      <c r="A9" s="45"/>
      <c r="B9" s="45"/>
      <c r="C9" s="49"/>
      <c r="D9" s="49"/>
      <c r="E9" s="47"/>
      <c r="F9" s="51"/>
      <c r="G9" s="55"/>
      <c r="H9" s="51"/>
      <c r="I9" s="55"/>
      <c r="J9" s="43"/>
      <c r="K9" s="30" t="s">
        <v>29</v>
      </c>
    </row>
    <row r="10" spans="1:11" s="7" customFormat="1" ht="18.600000000000001" customHeight="1" x14ac:dyDescent="0.2">
      <c r="A10" s="44">
        <v>3</v>
      </c>
      <c r="B10" s="44" t="s">
        <v>12</v>
      </c>
      <c r="C10" s="48">
        <v>20000</v>
      </c>
      <c r="D10" s="48">
        <v>20080</v>
      </c>
      <c r="E10" s="46" t="s">
        <v>9</v>
      </c>
      <c r="F10" s="50" t="s">
        <v>21</v>
      </c>
      <c r="G10" s="54">
        <f t="shared" ref="G10" si="4">C10</f>
        <v>20000</v>
      </c>
      <c r="H10" s="50" t="str">
        <f t="shared" ref="H10" si="5">F10</f>
        <v>บริษัท ยูโทเปี้ยน จำกัด</v>
      </c>
      <c r="I10" s="54">
        <f t="shared" ref="I10" si="6">C10</f>
        <v>20000</v>
      </c>
      <c r="J10" s="42" t="s">
        <v>10</v>
      </c>
      <c r="K10" s="24" t="s">
        <v>30</v>
      </c>
    </row>
    <row r="11" spans="1:11" s="7" customFormat="1" ht="18.600000000000001" customHeight="1" x14ac:dyDescent="0.2">
      <c r="A11" s="45"/>
      <c r="B11" s="45"/>
      <c r="C11" s="49"/>
      <c r="D11" s="49"/>
      <c r="E11" s="47"/>
      <c r="F11" s="51"/>
      <c r="G11" s="55"/>
      <c r="H11" s="51"/>
      <c r="I11" s="55"/>
      <c r="J11" s="43"/>
      <c r="K11" s="30" t="s">
        <v>27</v>
      </c>
    </row>
    <row r="12" spans="1:11" s="7" customFormat="1" ht="18.600000000000001" customHeight="1" x14ac:dyDescent="0.2">
      <c r="A12" s="44">
        <v>4</v>
      </c>
      <c r="B12" s="44" t="s">
        <v>12</v>
      </c>
      <c r="C12" s="48">
        <v>12760.82</v>
      </c>
      <c r="D12" s="48">
        <v>12760.82</v>
      </c>
      <c r="E12" s="46" t="s">
        <v>9</v>
      </c>
      <c r="F12" s="72" t="s">
        <v>18</v>
      </c>
      <c r="G12" s="54">
        <f t="shared" ref="G12" si="7">C12</f>
        <v>12760.82</v>
      </c>
      <c r="H12" s="50" t="str">
        <f t="shared" ref="H12" si="8">F12</f>
        <v>บริษัท ดีเคเอสเอช (ประเทศไทย) จำกัด</v>
      </c>
      <c r="I12" s="54">
        <f t="shared" ref="I12:I18" si="9">C12</f>
        <v>12760.82</v>
      </c>
      <c r="J12" s="42" t="s">
        <v>10</v>
      </c>
      <c r="K12" s="28" t="s">
        <v>31</v>
      </c>
    </row>
    <row r="13" spans="1:11" s="7" customFormat="1" ht="18.600000000000001" customHeight="1" x14ac:dyDescent="0.2">
      <c r="A13" s="45"/>
      <c r="B13" s="45"/>
      <c r="C13" s="49"/>
      <c r="D13" s="49"/>
      <c r="E13" s="47"/>
      <c r="F13" s="73"/>
      <c r="G13" s="55"/>
      <c r="H13" s="51"/>
      <c r="I13" s="55"/>
      <c r="J13" s="43"/>
      <c r="K13" s="30" t="s">
        <v>27</v>
      </c>
    </row>
    <row r="14" spans="1:11" s="7" customFormat="1" ht="18.600000000000001" customHeight="1" x14ac:dyDescent="0.2">
      <c r="A14" s="44">
        <v>5</v>
      </c>
      <c r="B14" s="44" t="s">
        <v>12</v>
      </c>
      <c r="C14" s="48">
        <v>24000</v>
      </c>
      <c r="D14" s="48">
        <v>24000</v>
      </c>
      <c r="E14" s="46" t="s">
        <v>9</v>
      </c>
      <c r="F14" s="72" t="s">
        <v>17</v>
      </c>
      <c r="G14" s="54">
        <f t="shared" ref="G14" si="10">C14</f>
        <v>24000</v>
      </c>
      <c r="H14" s="50" t="str">
        <f t="shared" ref="H14" si="11">F14</f>
        <v>บริษัท บางกอก ดรัก จำกัด</v>
      </c>
      <c r="I14" s="54">
        <f t="shared" si="9"/>
        <v>24000</v>
      </c>
      <c r="J14" s="42" t="s">
        <v>10</v>
      </c>
      <c r="K14" s="28" t="s">
        <v>32</v>
      </c>
    </row>
    <row r="15" spans="1:11" s="7" customFormat="1" ht="18.600000000000001" customHeight="1" x14ac:dyDescent="0.2">
      <c r="A15" s="45"/>
      <c r="B15" s="45"/>
      <c r="C15" s="49"/>
      <c r="D15" s="49"/>
      <c r="E15" s="47"/>
      <c r="F15" s="73"/>
      <c r="G15" s="55"/>
      <c r="H15" s="51"/>
      <c r="I15" s="55"/>
      <c r="J15" s="43"/>
      <c r="K15" s="30" t="s">
        <v>22</v>
      </c>
    </row>
    <row r="16" spans="1:11" s="7" customFormat="1" ht="18.600000000000001" customHeight="1" x14ac:dyDescent="0.2">
      <c r="A16" s="44">
        <v>6</v>
      </c>
      <c r="B16" s="44" t="s">
        <v>12</v>
      </c>
      <c r="C16" s="48">
        <f>36085+17229.68</f>
        <v>53314.68</v>
      </c>
      <c r="D16" s="48">
        <f>71300+32800</f>
        <v>104100</v>
      </c>
      <c r="E16" s="46" t="s">
        <v>9</v>
      </c>
      <c r="F16" s="50" t="s">
        <v>24</v>
      </c>
      <c r="G16" s="54">
        <f>C16</f>
        <v>53314.68</v>
      </c>
      <c r="H16" s="50" t="str">
        <f t="shared" ref="H16:H24" si="12">F16</f>
        <v>บริษัท ดีทแฮล์ม เคลเลอร์ โลจิสติกส์ จำกัด</v>
      </c>
      <c r="I16" s="54">
        <f t="shared" si="9"/>
        <v>53314.68</v>
      </c>
      <c r="J16" s="42" t="s">
        <v>10</v>
      </c>
      <c r="K16" s="28" t="s">
        <v>33</v>
      </c>
    </row>
    <row r="17" spans="1:11" s="7" customFormat="1" ht="18.600000000000001" customHeight="1" x14ac:dyDescent="0.2">
      <c r="A17" s="45"/>
      <c r="B17" s="45"/>
      <c r="C17" s="49"/>
      <c r="D17" s="49"/>
      <c r="E17" s="47"/>
      <c r="F17" s="51"/>
      <c r="G17" s="55"/>
      <c r="H17" s="51"/>
      <c r="I17" s="55"/>
      <c r="J17" s="43"/>
      <c r="K17" s="30" t="s">
        <v>22</v>
      </c>
    </row>
    <row r="18" spans="1:11" s="7" customFormat="1" ht="18.600000000000001" customHeight="1" x14ac:dyDescent="0.2">
      <c r="A18" s="44">
        <v>7</v>
      </c>
      <c r="B18" s="44" t="s">
        <v>12</v>
      </c>
      <c r="C18" s="48">
        <v>7115.5</v>
      </c>
      <c r="D18" s="48">
        <v>15087</v>
      </c>
      <c r="E18" s="46" t="s">
        <v>9</v>
      </c>
      <c r="F18" s="50" t="s">
        <v>24</v>
      </c>
      <c r="G18" s="54">
        <f t="shared" ref="G18" si="13">C18</f>
        <v>7115.5</v>
      </c>
      <c r="H18" s="50" t="str">
        <f t="shared" ref="H18" si="14">F18</f>
        <v>บริษัท ดีทแฮล์ม เคลเลอร์ โลจิสติกส์ จำกัด</v>
      </c>
      <c r="I18" s="54">
        <f t="shared" si="9"/>
        <v>7115.5</v>
      </c>
      <c r="J18" s="42" t="s">
        <v>10</v>
      </c>
      <c r="K18" s="24" t="s">
        <v>34</v>
      </c>
    </row>
    <row r="19" spans="1:11" s="7" customFormat="1" ht="18.600000000000001" customHeight="1" x14ac:dyDescent="0.2">
      <c r="A19" s="45"/>
      <c r="B19" s="45"/>
      <c r="C19" s="49"/>
      <c r="D19" s="49"/>
      <c r="E19" s="47"/>
      <c r="F19" s="51"/>
      <c r="G19" s="55"/>
      <c r="H19" s="51"/>
      <c r="I19" s="55"/>
      <c r="J19" s="43"/>
      <c r="K19" s="30" t="s">
        <v>22</v>
      </c>
    </row>
    <row r="20" spans="1:11" s="7" customFormat="1" ht="18.600000000000001" customHeight="1" x14ac:dyDescent="0.2">
      <c r="A20" s="44">
        <v>8</v>
      </c>
      <c r="B20" s="44" t="s">
        <v>12</v>
      </c>
      <c r="C20" s="48">
        <v>2400</v>
      </c>
      <c r="D20" s="48">
        <v>2400</v>
      </c>
      <c r="E20" s="46" t="s">
        <v>9</v>
      </c>
      <c r="F20" s="50" t="s">
        <v>35</v>
      </c>
      <c r="G20" s="54">
        <f t="shared" ref="G20" si="15">C20</f>
        <v>2400</v>
      </c>
      <c r="H20" s="50" t="str">
        <f t="shared" ref="H20" si="16">F20</f>
        <v>บริษัท แอตแลนต้า เมดดิคแคร์ จำกัด</v>
      </c>
      <c r="I20" s="54">
        <f t="shared" ref="I20" si="17">C20</f>
        <v>2400</v>
      </c>
      <c r="J20" s="42" t="s">
        <v>10</v>
      </c>
      <c r="K20" s="18" t="s">
        <v>36</v>
      </c>
    </row>
    <row r="21" spans="1:11" s="7" customFormat="1" ht="18.600000000000001" customHeight="1" x14ac:dyDescent="0.2">
      <c r="A21" s="45"/>
      <c r="B21" s="45"/>
      <c r="C21" s="49"/>
      <c r="D21" s="49"/>
      <c r="E21" s="47"/>
      <c r="F21" s="51"/>
      <c r="G21" s="55"/>
      <c r="H21" s="51"/>
      <c r="I21" s="55"/>
      <c r="J21" s="43"/>
      <c r="K21" s="30" t="s">
        <v>22</v>
      </c>
    </row>
    <row r="22" spans="1:11" s="7" customFormat="1" ht="18.600000000000001" customHeight="1" x14ac:dyDescent="0.2">
      <c r="A22" s="44">
        <v>9</v>
      </c>
      <c r="B22" s="44" t="s">
        <v>12</v>
      </c>
      <c r="C22" s="48">
        <f>125000+45000</f>
        <v>170000</v>
      </c>
      <c r="D22" s="48">
        <f>150000+45000</f>
        <v>195000</v>
      </c>
      <c r="E22" s="46" t="s">
        <v>9</v>
      </c>
      <c r="F22" s="50" t="s">
        <v>14</v>
      </c>
      <c r="G22" s="54">
        <f t="shared" ref="G22" si="18">C22</f>
        <v>170000</v>
      </c>
      <c r="H22" s="50" t="str">
        <f t="shared" ref="H22" si="19">F22</f>
        <v>บริษัท เซ็นทรัลโพลีเทรดดิ้ง จำกัด</v>
      </c>
      <c r="I22" s="54">
        <f t="shared" ref="I22" si="20">C22</f>
        <v>170000</v>
      </c>
      <c r="J22" s="42" t="s">
        <v>10</v>
      </c>
      <c r="K22" s="18" t="s">
        <v>37</v>
      </c>
    </row>
    <row r="23" spans="1:11" s="7" customFormat="1" ht="18.600000000000001" customHeight="1" x14ac:dyDescent="0.2">
      <c r="A23" s="45"/>
      <c r="B23" s="45"/>
      <c r="C23" s="49"/>
      <c r="D23" s="49"/>
      <c r="E23" s="47"/>
      <c r="F23" s="51"/>
      <c r="G23" s="55"/>
      <c r="H23" s="51"/>
      <c r="I23" s="55"/>
      <c r="J23" s="43"/>
      <c r="K23" s="32" t="s">
        <v>22</v>
      </c>
    </row>
    <row r="24" spans="1:11" s="7" customFormat="1" ht="18.600000000000001" customHeight="1" x14ac:dyDescent="0.2">
      <c r="A24" s="44">
        <v>10</v>
      </c>
      <c r="B24" s="44" t="s">
        <v>12</v>
      </c>
      <c r="C24" s="48">
        <v>17500</v>
      </c>
      <c r="D24" s="48">
        <v>66875</v>
      </c>
      <c r="E24" s="46" t="s">
        <v>9</v>
      </c>
      <c r="F24" s="50" t="s">
        <v>23</v>
      </c>
      <c r="G24" s="54">
        <f t="shared" ref="G24" si="21">C24</f>
        <v>17500</v>
      </c>
      <c r="H24" s="50" t="str">
        <f t="shared" si="12"/>
        <v>บริษัท มาสุ จำกัด</v>
      </c>
      <c r="I24" s="54">
        <f>C24</f>
        <v>17500</v>
      </c>
      <c r="J24" s="42" t="s">
        <v>10</v>
      </c>
      <c r="K24" s="18" t="s">
        <v>38</v>
      </c>
    </row>
    <row r="25" spans="1:11" s="7" customFormat="1" ht="18" customHeight="1" x14ac:dyDescent="0.2">
      <c r="A25" s="76"/>
      <c r="B25" s="45"/>
      <c r="C25" s="77"/>
      <c r="D25" s="77"/>
      <c r="E25" s="47"/>
      <c r="F25" s="51"/>
      <c r="G25" s="55"/>
      <c r="H25" s="51"/>
      <c r="I25" s="78"/>
      <c r="J25" s="79"/>
      <c r="K25" s="32" t="s">
        <v>22</v>
      </c>
    </row>
    <row r="26" spans="1:11" s="7" customFormat="1" ht="18" customHeight="1" x14ac:dyDescent="0.2">
      <c r="A26" s="19"/>
      <c r="B26" s="19"/>
      <c r="C26" s="20"/>
      <c r="D26" s="20"/>
      <c r="E26" s="19"/>
      <c r="F26" s="21"/>
      <c r="G26" s="22"/>
      <c r="H26" s="21"/>
      <c r="I26" s="22"/>
      <c r="J26" s="23"/>
      <c r="K26" s="23"/>
    </row>
    <row r="27" spans="1:11" s="7" customFormat="1" ht="18.600000000000001" customHeight="1" x14ac:dyDescent="0.2">
      <c r="A27" s="44">
        <v>11</v>
      </c>
      <c r="B27" s="46" t="s">
        <v>12</v>
      </c>
      <c r="C27" s="56">
        <v>28800</v>
      </c>
      <c r="D27" s="56">
        <v>37500</v>
      </c>
      <c r="E27" s="46" t="s">
        <v>9</v>
      </c>
      <c r="F27" s="50" t="s">
        <v>14</v>
      </c>
      <c r="G27" s="52">
        <f>C27</f>
        <v>28800</v>
      </c>
      <c r="H27" s="60" t="str">
        <f>F27</f>
        <v>บริษัท เซ็นทรัลโพลีเทรดดิ้ง จำกัด</v>
      </c>
      <c r="I27" s="52">
        <f>C27</f>
        <v>28800</v>
      </c>
      <c r="J27" s="80" t="s">
        <v>10</v>
      </c>
      <c r="K27" s="26" t="s">
        <v>39</v>
      </c>
    </row>
    <row r="28" spans="1:11" s="7" customFormat="1" ht="18.600000000000001" customHeight="1" x14ac:dyDescent="0.2">
      <c r="A28" s="45"/>
      <c r="B28" s="47"/>
      <c r="C28" s="57"/>
      <c r="D28" s="57"/>
      <c r="E28" s="47"/>
      <c r="F28" s="51"/>
      <c r="G28" s="53"/>
      <c r="H28" s="61"/>
      <c r="I28" s="53"/>
      <c r="J28" s="81"/>
      <c r="K28" s="32" t="s">
        <v>22</v>
      </c>
    </row>
    <row r="29" spans="1:11" s="7" customFormat="1" ht="18.600000000000001" customHeight="1" x14ac:dyDescent="0.2">
      <c r="A29" s="44">
        <v>12</v>
      </c>
      <c r="B29" s="46" t="s">
        <v>12</v>
      </c>
      <c r="C29" s="48">
        <f>2400+7500</f>
        <v>9900</v>
      </c>
      <c r="D29" s="48">
        <f>2400+7543.5</f>
        <v>9943.5</v>
      </c>
      <c r="E29" s="46" t="s">
        <v>9</v>
      </c>
      <c r="F29" s="50" t="s">
        <v>40</v>
      </c>
      <c r="G29" s="52">
        <f t="shared" ref="G29" si="22">C29</f>
        <v>9900</v>
      </c>
      <c r="H29" s="60" t="str">
        <f t="shared" ref="H29" si="23">F29</f>
        <v>บริษัท ที.แมน ฟาร์มา จำกัด</v>
      </c>
      <c r="I29" s="54">
        <f>C29</f>
        <v>9900</v>
      </c>
      <c r="J29" s="42" t="s">
        <v>10</v>
      </c>
      <c r="K29" s="26" t="s">
        <v>41</v>
      </c>
    </row>
    <row r="30" spans="1:11" s="7" customFormat="1" ht="18.600000000000001" customHeight="1" x14ac:dyDescent="0.2">
      <c r="A30" s="45"/>
      <c r="B30" s="47"/>
      <c r="C30" s="49"/>
      <c r="D30" s="49"/>
      <c r="E30" s="47"/>
      <c r="F30" s="51"/>
      <c r="G30" s="53"/>
      <c r="H30" s="61"/>
      <c r="I30" s="55"/>
      <c r="J30" s="43"/>
      <c r="K30" s="32" t="s">
        <v>22</v>
      </c>
    </row>
    <row r="31" spans="1:11" s="7" customFormat="1" ht="18.600000000000001" customHeight="1" x14ac:dyDescent="0.2">
      <c r="A31" s="44">
        <v>13</v>
      </c>
      <c r="B31" s="44" t="s">
        <v>12</v>
      </c>
      <c r="C31" s="48">
        <v>48000</v>
      </c>
      <c r="D31" s="48">
        <v>92000</v>
      </c>
      <c r="E31" s="46" t="s">
        <v>9</v>
      </c>
      <c r="F31" s="72" t="s">
        <v>19</v>
      </c>
      <c r="G31" s="52">
        <f t="shared" ref="G31:G49" si="24">C31</f>
        <v>48000</v>
      </c>
      <c r="H31" s="60" t="str">
        <f t="shared" ref="H31:H33" si="25">F31</f>
        <v>บริษัท สหแพทย์เภสัช จำกัด</v>
      </c>
      <c r="I31" s="54">
        <f t="shared" ref="I31" si="26">C31</f>
        <v>48000</v>
      </c>
      <c r="J31" s="42" t="s">
        <v>10</v>
      </c>
      <c r="K31" s="26" t="s">
        <v>42</v>
      </c>
    </row>
    <row r="32" spans="1:11" s="7" customFormat="1" ht="18.600000000000001" customHeight="1" x14ac:dyDescent="0.2">
      <c r="A32" s="45"/>
      <c r="B32" s="45"/>
      <c r="C32" s="49"/>
      <c r="D32" s="49"/>
      <c r="E32" s="47"/>
      <c r="F32" s="73"/>
      <c r="G32" s="53"/>
      <c r="H32" s="61"/>
      <c r="I32" s="55"/>
      <c r="J32" s="43"/>
      <c r="K32" s="33" t="s">
        <v>22</v>
      </c>
    </row>
    <row r="33" spans="1:11" s="7" customFormat="1" ht="18.600000000000001" customHeight="1" x14ac:dyDescent="0.2">
      <c r="A33" s="44">
        <v>14</v>
      </c>
      <c r="B33" s="44" t="s">
        <v>12</v>
      </c>
      <c r="C33" s="48">
        <f>110000+64200</f>
        <v>174200</v>
      </c>
      <c r="D33" s="48">
        <f>660000+18600</f>
        <v>678600</v>
      </c>
      <c r="E33" s="46" t="s">
        <v>9</v>
      </c>
      <c r="F33" s="72" t="s">
        <v>13</v>
      </c>
      <c r="G33" s="52">
        <f t="shared" si="24"/>
        <v>174200</v>
      </c>
      <c r="H33" s="72" t="str">
        <f t="shared" si="25"/>
        <v>องค์การเภสัชกรรม</v>
      </c>
      <c r="I33" s="74">
        <f t="shared" ref="I33" si="27">C33</f>
        <v>174200</v>
      </c>
      <c r="J33" s="42" t="s">
        <v>10</v>
      </c>
      <c r="K33" s="26" t="s">
        <v>43</v>
      </c>
    </row>
    <row r="34" spans="1:11" s="7" customFormat="1" ht="18.600000000000001" customHeight="1" x14ac:dyDescent="0.2">
      <c r="A34" s="45"/>
      <c r="B34" s="45"/>
      <c r="C34" s="49"/>
      <c r="D34" s="49"/>
      <c r="E34" s="47"/>
      <c r="F34" s="73"/>
      <c r="G34" s="53"/>
      <c r="H34" s="73"/>
      <c r="I34" s="75"/>
      <c r="J34" s="43"/>
      <c r="K34" s="33" t="s">
        <v>22</v>
      </c>
    </row>
    <row r="35" spans="1:11" s="7" customFormat="1" ht="18.600000000000001" customHeight="1" x14ac:dyDescent="0.2">
      <c r="A35" s="44">
        <v>15</v>
      </c>
      <c r="B35" s="46" t="s">
        <v>12</v>
      </c>
      <c r="C35" s="56">
        <v>37200</v>
      </c>
      <c r="D35" s="56">
        <v>55640</v>
      </c>
      <c r="E35" s="46" t="s">
        <v>9</v>
      </c>
      <c r="F35" s="60" t="s">
        <v>21</v>
      </c>
      <c r="G35" s="52">
        <f t="shared" si="24"/>
        <v>37200</v>
      </c>
      <c r="H35" s="60" t="str">
        <f>F35</f>
        <v>บริษัท ยูโทเปี้ยน จำกัด</v>
      </c>
      <c r="I35" s="85">
        <f t="shared" ref="I35" si="28">C35</f>
        <v>37200</v>
      </c>
      <c r="J35" s="42" t="s">
        <v>10</v>
      </c>
      <c r="K35" s="28" t="s">
        <v>44</v>
      </c>
    </row>
    <row r="36" spans="1:11" s="7" customFormat="1" ht="18.600000000000001" customHeight="1" x14ac:dyDescent="0.2">
      <c r="A36" s="45"/>
      <c r="B36" s="47"/>
      <c r="C36" s="57"/>
      <c r="D36" s="57"/>
      <c r="E36" s="47"/>
      <c r="F36" s="61"/>
      <c r="G36" s="53"/>
      <c r="H36" s="61"/>
      <c r="I36" s="86"/>
      <c r="J36" s="43"/>
      <c r="K36" s="32" t="s">
        <v>22</v>
      </c>
    </row>
    <row r="37" spans="1:11" s="7" customFormat="1" ht="18.600000000000001" customHeight="1" x14ac:dyDescent="0.2">
      <c r="A37" s="44">
        <v>16</v>
      </c>
      <c r="B37" s="44" t="s">
        <v>12</v>
      </c>
      <c r="C37" s="48">
        <f>10015.2+42800</f>
        <v>52815.199999999997</v>
      </c>
      <c r="D37" s="48">
        <f>10015.2+70000</f>
        <v>80015.199999999997</v>
      </c>
      <c r="E37" s="46" t="s">
        <v>9</v>
      </c>
      <c r="F37" s="50" t="s">
        <v>13</v>
      </c>
      <c r="G37" s="52">
        <f t="shared" si="24"/>
        <v>52815.199999999997</v>
      </c>
      <c r="H37" s="60" t="str">
        <f t="shared" ref="H37" si="29">F37</f>
        <v>องค์การเภสัชกรรม</v>
      </c>
      <c r="I37" s="74">
        <f t="shared" ref="I37" si="30">C37</f>
        <v>52815.199999999997</v>
      </c>
      <c r="J37" s="42" t="s">
        <v>10</v>
      </c>
      <c r="K37" s="26" t="s">
        <v>45</v>
      </c>
    </row>
    <row r="38" spans="1:11" s="7" customFormat="1" ht="18.600000000000001" customHeight="1" x14ac:dyDescent="0.2">
      <c r="A38" s="45"/>
      <c r="B38" s="45"/>
      <c r="C38" s="49"/>
      <c r="D38" s="49"/>
      <c r="E38" s="47"/>
      <c r="F38" s="51"/>
      <c r="G38" s="53"/>
      <c r="H38" s="61"/>
      <c r="I38" s="75"/>
      <c r="J38" s="43"/>
      <c r="K38" s="32" t="s">
        <v>15</v>
      </c>
    </row>
    <row r="39" spans="1:11" ht="18.600000000000001" customHeight="1" x14ac:dyDescent="0.55000000000000004">
      <c r="A39" s="44">
        <v>17</v>
      </c>
      <c r="B39" s="44" t="s">
        <v>12</v>
      </c>
      <c r="C39" s="48">
        <f>59997.04+12198</f>
        <v>72195.040000000008</v>
      </c>
      <c r="D39" s="48">
        <f>60000+12198</f>
        <v>72198</v>
      </c>
      <c r="E39" s="46" t="s">
        <v>9</v>
      </c>
      <c r="F39" s="50" t="s">
        <v>19</v>
      </c>
      <c r="G39" s="52">
        <f t="shared" si="24"/>
        <v>72195.040000000008</v>
      </c>
      <c r="H39" s="60" t="str">
        <f t="shared" ref="H39" si="31">F39</f>
        <v>บริษัท สหแพทย์เภสัช จำกัด</v>
      </c>
      <c r="I39" s="74">
        <f>C39</f>
        <v>72195.040000000008</v>
      </c>
      <c r="J39" s="42" t="s">
        <v>10</v>
      </c>
      <c r="K39" s="26" t="s">
        <v>46</v>
      </c>
    </row>
    <row r="40" spans="1:11" ht="18.600000000000001" customHeight="1" x14ac:dyDescent="0.55000000000000004">
      <c r="A40" s="45"/>
      <c r="B40" s="45"/>
      <c r="C40" s="49"/>
      <c r="D40" s="49"/>
      <c r="E40" s="47"/>
      <c r="F40" s="51"/>
      <c r="G40" s="53"/>
      <c r="H40" s="61"/>
      <c r="I40" s="75"/>
      <c r="J40" s="43"/>
      <c r="K40" s="33" t="s">
        <v>22</v>
      </c>
    </row>
    <row r="41" spans="1:11" ht="18.600000000000001" customHeight="1" x14ac:dyDescent="0.55000000000000004">
      <c r="A41" s="44">
        <v>18</v>
      </c>
      <c r="B41" s="44" t="s">
        <v>12</v>
      </c>
      <c r="C41" s="48">
        <f>22500+4500</f>
        <v>27000</v>
      </c>
      <c r="D41" s="48">
        <f>22500+6000</f>
        <v>28500</v>
      </c>
      <c r="E41" s="46" t="s">
        <v>9</v>
      </c>
      <c r="F41" s="50" t="s">
        <v>17</v>
      </c>
      <c r="G41" s="52">
        <f t="shared" si="24"/>
        <v>27000</v>
      </c>
      <c r="H41" s="60" t="str">
        <f t="shared" ref="H41" si="32">F41</f>
        <v>บริษัท บางกอก ดรัก จำกัด</v>
      </c>
      <c r="I41" s="74">
        <f t="shared" ref="I41" si="33">C41</f>
        <v>27000</v>
      </c>
      <c r="J41" s="42" t="s">
        <v>10</v>
      </c>
      <c r="K41" s="26" t="s">
        <v>47</v>
      </c>
    </row>
    <row r="42" spans="1:11" ht="18.600000000000001" customHeight="1" x14ac:dyDescent="0.55000000000000004">
      <c r="A42" s="45"/>
      <c r="B42" s="45"/>
      <c r="C42" s="49"/>
      <c r="D42" s="49"/>
      <c r="E42" s="47"/>
      <c r="F42" s="51"/>
      <c r="G42" s="53"/>
      <c r="H42" s="61"/>
      <c r="I42" s="75"/>
      <c r="J42" s="43"/>
      <c r="K42" s="33" t="s">
        <v>22</v>
      </c>
    </row>
    <row r="43" spans="1:11" ht="18.600000000000001" customHeight="1" x14ac:dyDescent="0.55000000000000004">
      <c r="A43" s="44">
        <v>19</v>
      </c>
      <c r="B43" s="44" t="s">
        <v>12</v>
      </c>
      <c r="C43" s="48">
        <v>90000</v>
      </c>
      <c r="D43" s="48">
        <v>90000</v>
      </c>
      <c r="E43" s="46" t="s">
        <v>9</v>
      </c>
      <c r="F43" s="50" t="s">
        <v>20</v>
      </c>
      <c r="G43" s="52">
        <f t="shared" si="24"/>
        <v>90000</v>
      </c>
      <c r="H43" s="60" t="str">
        <f>F43</f>
        <v>บริษัท เบอร์ลินฟาร์มาซูติคอลอินดัสตรี้ จำกัด</v>
      </c>
      <c r="I43" s="74">
        <f t="shared" ref="I43" si="34">C43</f>
        <v>90000</v>
      </c>
      <c r="J43" s="42" t="s">
        <v>10</v>
      </c>
      <c r="K43" s="26" t="s">
        <v>48</v>
      </c>
    </row>
    <row r="44" spans="1:11" ht="18.600000000000001" customHeight="1" x14ac:dyDescent="0.55000000000000004">
      <c r="A44" s="45"/>
      <c r="B44" s="45"/>
      <c r="C44" s="49"/>
      <c r="D44" s="49"/>
      <c r="E44" s="47"/>
      <c r="F44" s="51"/>
      <c r="G44" s="53"/>
      <c r="H44" s="61"/>
      <c r="I44" s="75"/>
      <c r="J44" s="43"/>
      <c r="K44" s="33" t="s">
        <v>22</v>
      </c>
    </row>
    <row r="45" spans="1:11" ht="18.600000000000001" customHeight="1" x14ac:dyDescent="0.55000000000000004">
      <c r="A45" s="44">
        <v>20</v>
      </c>
      <c r="B45" s="44" t="s">
        <v>12</v>
      </c>
      <c r="C45" s="48">
        <v>11770</v>
      </c>
      <c r="D45" s="48">
        <v>21200</v>
      </c>
      <c r="E45" s="46" t="s">
        <v>9</v>
      </c>
      <c r="F45" s="50" t="s">
        <v>49</v>
      </c>
      <c r="G45" s="52">
        <f t="shared" si="24"/>
        <v>11770</v>
      </c>
      <c r="H45" s="60" t="str">
        <f>F45</f>
        <v>บริษัท แคสป้า ฟาร์มาซูติคอล (ประเทศไทย) จำกัด</v>
      </c>
      <c r="I45" s="74">
        <f t="shared" ref="I45" si="35">C45</f>
        <v>11770</v>
      </c>
      <c r="J45" s="42" t="s">
        <v>10</v>
      </c>
      <c r="K45" s="26" t="s">
        <v>50</v>
      </c>
    </row>
    <row r="46" spans="1:11" ht="18.600000000000001" customHeight="1" x14ac:dyDescent="0.55000000000000004">
      <c r="A46" s="45"/>
      <c r="B46" s="45"/>
      <c r="C46" s="49"/>
      <c r="D46" s="49"/>
      <c r="E46" s="47"/>
      <c r="F46" s="51"/>
      <c r="G46" s="53"/>
      <c r="H46" s="61"/>
      <c r="I46" s="75"/>
      <c r="J46" s="43"/>
      <c r="K46" s="33" t="s">
        <v>22</v>
      </c>
    </row>
    <row r="47" spans="1:11" ht="18.600000000000001" customHeight="1" x14ac:dyDescent="0.55000000000000004">
      <c r="A47" s="44">
        <v>21</v>
      </c>
      <c r="B47" s="44" t="s">
        <v>12</v>
      </c>
      <c r="C47" s="48">
        <f>80000+12150</f>
        <v>92150</v>
      </c>
      <c r="D47" s="48">
        <f>53072+12150</f>
        <v>65222</v>
      </c>
      <c r="E47" s="46" t="s">
        <v>9</v>
      </c>
      <c r="F47" s="50" t="s">
        <v>13</v>
      </c>
      <c r="G47" s="52">
        <f t="shared" si="24"/>
        <v>92150</v>
      </c>
      <c r="H47" s="60" t="str">
        <f>F47</f>
        <v>องค์การเภสัชกรรม</v>
      </c>
      <c r="I47" s="74">
        <f t="shared" ref="I47" si="36">C47</f>
        <v>92150</v>
      </c>
      <c r="J47" s="42" t="s">
        <v>10</v>
      </c>
      <c r="K47" s="25" t="s">
        <v>51</v>
      </c>
    </row>
    <row r="48" spans="1:11" ht="18.600000000000001" customHeight="1" x14ac:dyDescent="0.55000000000000004">
      <c r="A48" s="45"/>
      <c r="B48" s="45"/>
      <c r="C48" s="49"/>
      <c r="D48" s="49"/>
      <c r="E48" s="47"/>
      <c r="F48" s="51"/>
      <c r="G48" s="53"/>
      <c r="H48" s="61"/>
      <c r="I48" s="75"/>
      <c r="J48" s="43"/>
      <c r="K48" s="33" t="s">
        <v>22</v>
      </c>
    </row>
    <row r="49" spans="1:11" ht="18.600000000000001" customHeight="1" x14ac:dyDescent="0.55000000000000004">
      <c r="A49" s="44">
        <v>22</v>
      </c>
      <c r="B49" s="44" t="s">
        <v>12</v>
      </c>
      <c r="C49" s="48">
        <v>16000</v>
      </c>
      <c r="D49" s="48">
        <v>17000</v>
      </c>
      <c r="E49" s="46" t="s">
        <v>9</v>
      </c>
      <c r="F49" s="72" t="s">
        <v>23</v>
      </c>
      <c r="G49" s="52">
        <f t="shared" si="24"/>
        <v>16000</v>
      </c>
      <c r="H49" s="60" t="str">
        <f>F49</f>
        <v>บริษัท มาสุ จำกัด</v>
      </c>
      <c r="I49" s="74">
        <f t="shared" ref="I49" si="37">C49</f>
        <v>16000</v>
      </c>
      <c r="J49" s="42" t="s">
        <v>10</v>
      </c>
      <c r="K49" s="25" t="s">
        <v>52</v>
      </c>
    </row>
    <row r="50" spans="1:11" ht="18.600000000000001" customHeight="1" x14ac:dyDescent="0.55000000000000004">
      <c r="A50" s="45"/>
      <c r="B50" s="45"/>
      <c r="C50" s="49"/>
      <c r="D50" s="49"/>
      <c r="E50" s="47"/>
      <c r="F50" s="73"/>
      <c r="G50" s="53"/>
      <c r="H50" s="61"/>
      <c r="I50" s="75"/>
      <c r="J50" s="43"/>
      <c r="K50" s="33" t="s">
        <v>22</v>
      </c>
    </row>
    <row r="51" spans="1:11" ht="18.600000000000001" customHeight="1" x14ac:dyDescent="0.55000000000000004">
      <c r="A51" s="19"/>
      <c r="B51" s="19"/>
      <c r="C51" s="20"/>
      <c r="D51" s="20"/>
      <c r="E51" s="19"/>
      <c r="F51" s="21"/>
      <c r="G51" s="22"/>
      <c r="H51" s="21"/>
      <c r="I51" s="22"/>
      <c r="J51" s="23"/>
      <c r="K51" s="23"/>
    </row>
    <row r="52" spans="1:11" ht="18.600000000000001" customHeight="1" x14ac:dyDescent="0.55000000000000004">
      <c r="A52" s="44">
        <v>23</v>
      </c>
      <c r="B52" s="44" t="s">
        <v>12</v>
      </c>
      <c r="C52" s="48">
        <v>44275</v>
      </c>
      <c r="D52" s="48">
        <v>50600</v>
      </c>
      <c r="E52" s="46" t="s">
        <v>9</v>
      </c>
      <c r="F52" s="50" t="s">
        <v>13</v>
      </c>
      <c r="G52" s="54">
        <f t="shared" ref="G52" si="38">C52</f>
        <v>44275</v>
      </c>
      <c r="H52" s="50" t="str">
        <f>F52</f>
        <v>องค์การเภสัชกรรม</v>
      </c>
      <c r="I52" s="54">
        <f t="shared" ref="I52" si="39">C52</f>
        <v>44275</v>
      </c>
      <c r="J52" s="42" t="s">
        <v>10</v>
      </c>
      <c r="K52" s="26" t="s">
        <v>53</v>
      </c>
    </row>
    <row r="53" spans="1:11" ht="18.600000000000001" customHeight="1" x14ac:dyDescent="0.55000000000000004">
      <c r="A53" s="45"/>
      <c r="B53" s="45"/>
      <c r="C53" s="49"/>
      <c r="D53" s="49"/>
      <c r="E53" s="47"/>
      <c r="F53" s="51"/>
      <c r="G53" s="55"/>
      <c r="H53" s="51"/>
      <c r="I53" s="55"/>
      <c r="J53" s="43"/>
      <c r="K53" s="33" t="s">
        <v>22</v>
      </c>
    </row>
    <row r="54" spans="1:11" ht="18.600000000000001" customHeight="1" x14ac:dyDescent="0.55000000000000004">
      <c r="A54" s="44">
        <v>24</v>
      </c>
      <c r="B54" s="44" t="s">
        <v>12</v>
      </c>
      <c r="C54" s="48">
        <v>16000</v>
      </c>
      <c r="D54" s="48">
        <v>17000</v>
      </c>
      <c r="E54" s="46" t="s">
        <v>9</v>
      </c>
      <c r="F54" s="50" t="s">
        <v>23</v>
      </c>
      <c r="G54" s="54">
        <f t="shared" ref="G54" si="40">C54</f>
        <v>16000</v>
      </c>
      <c r="H54" s="50" t="str">
        <f t="shared" ref="H54" si="41">F54</f>
        <v>บริษัท มาสุ จำกัด</v>
      </c>
      <c r="I54" s="54">
        <f t="shared" ref="I54" si="42">C54</f>
        <v>16000</v>
      </c>
      <c r="J54" s="42" t="s">
        <v>10</v>
      </c>
      <c r="K54" s="26" t="s">
        <v>52</v>
      </c>
    </row>
    <row r="55" spans="1:11" ht="18.600000000000001" customHeight="1" x14ac:dyDescent="0.55000000000000004">
      <c r="A55" s="45"/>
      <c r="B55" s="45"/>
      <c r="C55" s="49"/>
      <c r="D55" s="49"/>
      <c r="E55" s="47"/>
      <c r="F55" s="51"/>
      <c r="G55" s="55"/>
      <c r="H55" s="51"/>
      <c r="I55" s="55"/>
      <c r="J55" s="43"/>
      <c r="K55" s="33" t="s">
        <v>22</v>
      </c>
    </row>
    <row r="56" spans="1:11" ht="18.600000000000001" customHeight="1" x14ac:dyDescent="0.55000000000000004">
      <c r="A56" s="44">
        <v>25</v>
      </c>
      <c r="B56" s="44" t="s">
        <v>12</v>
      </c>
      <c r="C56" s="48">
        <v>5031.68</v>
      </c>
      <c r="D56" s="48">
        <v>5031.68</v>
      </c>
      <c r="E56" s="46" t="s">
        <v>9</v>
      </c>
      <c r="F56" s="72" t="s">
        <v>18</v>
      </c>
      <c r="G56" s="54">
        <f t="shared" ref="G56" si="43">C56</f>
        <v>5031.68</v>
      </c>
      <c r="H56" s="50" t="str">
        <f t="shared" ref="H56" si="44">F56</f>
        <v>บริษัท ดีเคเอสเอช (ประเทศไทย) จำกัด</v>
      </c>
      <c r="I56" s="54">
        <f t="shared" ref="I56" si="45">C56</f>
        <v>5031.68</v>
      </c>
      <c r="J56" s="42" t="s">
        <v>10</v>
      </c>
      <c r="K56" s="26" t="s">
        <v>55</v>
      </c>
    </row>
    <row r="57" spans="1:11" ht="18.600000000000001" customHeight="1" x14ac:dyDescent="0.55000000000000004">
      <c r="A57" s="45"/>
      <c r="B57" s="45"/>
      <c r="C57" s="49"/>
      <c r="D57" s="49"/>
      <c r="E57" s="47"/>
      <c r="F57" s="73"/>
      <c r="G57" s="55"/>
      <c r="H57" s="51"/>
      <c r="I57" s="55"/>
      <c r="J57" s="43"/>
      <c r="K57" s="32" t="s">
        <v>56</v>
      </c>
    </row>
    <row r="58" spans="1:11" ht="18.600000000000001" customHeight="1" x14ac:dyDescent="0.55000000000000004">
      <c r="A58" s="44">
        <v>26</v>
      </c>
      <c r="B58" s="44" t="s">
        <v>12</v>
      </c>
      <c r="C58" s="48">
        <v>65912</v>
      </c>
      <c r="D58" s="48">
        <v>66200</v>
      </c>
      <c r="E58" s="46" t="s">
        <v>9</v>
      </c>
      <c r="F58" s="50" t="s">
        <v>16</v>
      </c>
      <c r="G58" s="54">
        <f t="shared" ref="G58" si="46">C58</f>
        <v>65912</v>
      </c>
      <c r="H58" s="50" t="str">
        <f t="shared" ref="H58" si="47">F58</f>
        <v>บริษัท ซิลลิค ฟาร์มา จำกัด</v>
      </c>
      <c r="I58" s="54" t="s">
        <v>54</v>
      </c>
      <c r="J58" s="42" t="s">
        <v>10</v>
      </c>
      <c r="K58" s="26" t="s">
        <v>57</v>
      </c>
    </row>
    <row r="59" spans="1:11" ht="18.600000000000001" customHeight="1" x14ac:dyDescent="0.55000000000000004">
      <c r="A59" s="45"/>
      <c r="B59" s="45"/>
      <c r="C59" s="49"/>
      <c r="D59" s="49"/>
      <c r="E59" s="47"/>
      <c r="F59" s="51"/>
      <c r="G59" s="55"/>
      <c r="H59" s="51"/>
      <c r="I59" s="55"/>
      <c r="J59" s="43"/>
      <c r="K59" s="33" t="s">
        <v>56</v>
      </c>
    </row>
    <row r="60" spans="1:11" ht="18.600000000000001" customHeight="1" x14ac:dyDescent="0.55000000000000004">
      <c r="A60" s="44">
        <v>27</v>
      </c>
      <c r="B60" s="64" t="s">
        <v>12</v>
      </c>
      <c r="C60" s="66">
        <v>60348</v>
      </c>
      <c r="D60" s="66">
        <v>60348</v>
      </c>
      <c r="E60" s="46" t="s">
        <v>9</v>
      </c>
      <c r="F60" s="50" t="s">
        <v>18</v>
      </c>
      <c r="G60" s="68">
        <f t="shared" ref="G60" si="48">C60</f>
        <v>60348</v>
      </c>
      <c r="H60" s="70" t="str">
        <f t="shared" ref="H60" si="49">F60</f>
        <v>บริษัท ดีเคเอสเอช (ประเทศไทย) จำกัด</v>
      </c>
      <c r="I60" s="68">
        <f t="shared" ref="I60" si="50">C60</f>
        <v>60348</v>
      </c>
      <c r="J60" s="62" t="s">
        <v>10</v>
      </c>
      <c r="K60" s="26" t="s">
        <v>58</v>
      </c>
    </row>
    <row r="61" spans="1:11" ht="18.600000000000001" customHeight="1" x14ac:dyDescent="0.55000000000000004">
      <c r="A61" s="45"/>
      <c r="B61" s="65"/>
      <c r="C61" s="67"/>
      <c r="D61" s="67"/>
      <c r="E61" s="47"/>
      <c r="F61" s="51"/>
      <c r="G61" s="69"/>
      <c r="H61" s="71"/>
      <c r="I61" s="69"/>
      <c r="J61" s="63"/>
      <c r="K61" s="33" t="s">
        <v>56</v>
      </c>
    </row>
    <row r="62" spans="1:11" ht="18.600000000000001" customHeight="1" x14ac:dyDescent="0.55000000000000004">
      <c r="A62" s="44">
        <v>28</v>
      </c>
      <c r="B62" s="44" t="s">
        <v>12</v>
      </c>
      <c r="C62" s="48">
        <f>18618+22470</f>
        <v>41088</v>
      </c>
      <c r="D62" s="48">
        <f>18629+22493</f>
        <v>41122</v>
      </c>
      <c r="E62" s="46" t="s">
        <v>9</v>
      </c>
      <c r="F62" s="50" t="s">
        <v>18</v>
      </c>
      <c r="G62" s="54">
        <f t="shared" ref="G62" si="51">C62</f>
        <v>41088</v>
      </c>
      <c r="H62" s="50" t="str">
        <f t="shared" ref="H62" si="52">F62</f>
        <v>บริษัท ดีเคเอสเอช (ประเทศไทย) จำกัด</v>
      </c>
      <c r="I62" s="54">
        <f t="shared" ref="I62" si="53">C62</f>
        <v>41088</v>
      </c>
      <c r="J62" s="42" t="s">
        <v>10</v>
      </c>
      <c r="K62" s="26" t="s">
        <v>59</v>
      </c>
    </row>
    <row r="63" spans="1:11" ht="18.600000000000001" customHeight="1" x14ac:dyDescent="0.55000000000000004">
      <c r="A63" s="45"/>
      <c r="B63" s="45"/>
      <c r="C63" s="49"/>
      <c r="D63" s="49"/>
      <c r="E63" s="47"/>
      <c r="F63" s="51"/>
      <c r="G63" s="55"/>
      <c r="H63" s="51"/>
      <c r="I63" s="55"/>
      <c r="J63" s="43"/>
      <c r="K63" s="33" t="s">
        <v>56</v>
      </c>
    </row>
    <row r="64" spans="1:11" ht="18.600000000000001" customHeight="1" x14ac:dyDescent="0.55000000000000004">
      <c r="A64" s="44">
        <v>29</v>
      </c>
      <c r="B64" s="44" t="s">
        <v>12</v>
      </c>
      <c r="C64" s="48">
        <v>15200</v>
      </c>
      <c r="D64" s="48">
        <v>30000</v>
      </c>
      <c r="E64" s="46" t="s">
        <v>9</v>
      </c>
      <c r="F64" s="50" t="s">
        <v>60</v>
      </c>
      <c r="G64" s="54">
        <f t="shared" ref="G64" si="54">C64</f>
        <v>15200</v>
      </c>
      <c r="H64" s="50" t="str">
        <f t="shared" ref="H64" si="55">F64</f>
        <v>บริษัท โปลิฟาร์ม จำกัด</v>
      </c>
      <c r="I64" s="54">
        <f t="shared" ref="I64" si="56">C64</f>
        <v>15200</v>
      </c>
      <c r="J64" s="42" t="s">
        <v>10</v>
      </c>
      <c r="K64" s="26" t="s">
        <v>61</v>
      </c>
    </row>
    <row r="65" spans="1:11" ht="18.600000000000001" customHeight="1" x14ac:dyDescent="0.55000000000000004">
      <c r="A65" s="45"/>
      <c r="B65" s="45"/>
      <c r="C65" s="49"/>
      <c r="D65" s="49"/>
      <c r="E65" s="47"/>
      <c r="F65" s="51"/>
      <c r="G65" s="55"/>
      <c r="H65" s="51"/>
      <c r="I65" s="55"/>
      <c r="J65" s="43"/>
      <c r="K65" s="33" t="s">
        <v>56</v>
      </c>
    </row>
    <row r="66" spans="1:11" ht="18.600000000000001" customHeight="1" x14ac:dyDescent="0.55000000000000004">
      <c r="A66" s="44">
        <v>30</v>
      </c>
      <c r="B66" s="44" t="s">
        <v>12</v>
      </c>
      <c r="C66" s="48">
        <f>25600+8350+6000</f>
        <v>39950</v>
      </c>
      <c r="D66" s="48">
        <f>44000+8350+7490</f>
        <v>59840</v>
      </c>
      <c r="E66" s="46" t="s">
        <v>9</v>
      </c>
      <c r="F66" s="50" t="s">
        <v>62</v>
      </c>
      <c r="G66" s="54">
        <f t="shared" ref="G66" si="57">C66</f>
        <v>39950</v>
      </c>
      <c r="H66" s="50" t="str">
        <f t="shared" ref="H66" si="58">F66</f>
        <v>ห้างหุ้นส่วนจำกัด ภิญโญฟาร์มาซี</v>
      </c>
      <c r="I66" s="54">
        <f t="shared" ref="I66" si="59">C66</f>
        <v>39950</v>
      </c>
      <c r="J66" s="42" t="s">
        <v>10</v>
      </c>
      <c r="K66" s="26" t="s">
        <v>63</v>
      </c>
    </row>
    <row r="67" spans="1:11" ht="18.600000000000001" customHeight="1" x14ac:dyDescent="0.55000000000000004">
      <c r="A67" s="45"/>
      <c r="B67" s="45"/>
      <c r="C67" s="49"/>
      <c r="D67" s="49"/>
      <c r="E67" s="47"/>
      <c r="F67" s="51"/>
      <c r="G67" s="55"/>
      <c r="H67" s="51"/>
      <c r="I67" s="55"/>
      <c r="J67" s="43"/>
      <c r="K67" s="34" t="s">
        <v>56</v>
      </c>
    </row>
    <row r="68" spans="1:11" ht="18.600000000000001" customHeight="1" x14ac:dyDescent="0.55000000000000004">
      <c r="A68" s="44">
        <v>31</v>
      </c>
      <c r="B68" s="44" t="s">
        <v>12</v>
      </c>
      <c r="C68" s="48">
        <v>22500</v>
      </c>
      <c r="D68" s="48">
        <v>22500</v>
      </c>
      <c r="E68" s="46" t="s">
        <v>9</v>
      </c>
      <c r="F68" s="50" t="s">
        <v>64</v>
      </c>
      <c r="G68" s="54">
        <f t="shared" ref="G68:G74" si="60">C68</f>
        <v>22500</v>
      </c>
      <c r="H68" s="50" t="str">
        <f t="shared" ref="H68:H74" si="61">F68</f>
        <v>บริษัท เอ.เอ็น.บี. ลาบอราตอรี่ (อำนวยเภสัช) จำกัด</v>
      </c>
      <c r="I68" s="54">
        <f t="shared" ref="I68:I74" si="62">C68</f>
        <v>22500</v>
      </c>
      <c r="J68" s="42" t="s">
        <v>10</v>
      </c>
      <c r="K68" s="26" t="s">
        <v>65</v>
      </c>
    </row>
    <row r="69" spans="1:11" ht="18.600000000000001" customHeight="1" x14ac:dyDescent="0.55000000000000004">
      <c r="A69" s="45"/>
      <c r="B69" s="45"/>
      <c r="C69" s="49"/>
      <c r="D69" s="49"/>
      <c r="E69" s="47"/>
      <c r="F69" s="51"/>
      <c r="G69" s="55"/>
      <c r="H69" s="51"/>
      <c r="I69" s="55"/>
      <c r="J69" s="43"/>
      <c r="K69" s="34" t="s">
        <v>56</v>
      </c>
    </row>
    <row r="70" spans="1:11" ht="18.600000000000001" customHeight="1" x14ac:dyDescent="0.55000000000000004">
      <c r="A70" s="44">
        <v>32</v>
      </c>
      <c r="B70" s="46" t="s">
        <v>12</v>
      </c>
      <c r="C70" s="56">
        <v>11000</v>
      </c>
      <c r="D70" s="56">
        <v>75000</v>
      </c>
      <c r="E70" s="46" t="s">
        <v>9</v>
      </c>
      <c r="F70" s="60" t="s">
        <v>66</v>
      </c>
      <c r="G70" s="54">
        <f t="shared" si="60"/>
        <v>11000</v>
      </c>
      <c r="H70" s="60" t="str">
        <f t="shared" si="61"/>
        <v>บริษัท พรอส ฟาร์มา จำกัด</v>
      </c>
      <c r="I70" s="54">
        <f t="shared" si="62"/>
        <v>11000</v>
      </c>
      <c r="J70" s="42" t="s">
        <v>10</v>
      </c>
      <c r="K70" s="29" t="s">
        <v>67</v>
      </c>
    </row>
    <row r="71" spans="1:11" ht="18.600000000000001" customHeight="1" x14ac:dyDescent="0.55000000000000004">
      <c r="A71" s="45"/>
      <c r="B71" s="47"/>
      <c r="C71" s="57"/>
      <c r="D71" s="57"/>
      <c r="E71" s="47"/>
      <c r="F71" s="61"/>
      <c r="G71" s="55"/>
      <c r="H71" s="61"/>
      <c r="I71" s="55"/>
      <c r="J71" s="43"/>
      <c r="K71" s="34" t="s">
        <v>56</v>
      </c>
    </row>
    <row r="72" spans="1:11" ht="18.600000000000001" customHeight="1" x14ac:dyDescent="0.55000000000000004">
      <c r="A72" s="44">
        <v>33</v>
      </c>
      <c r="B72" s="46" t="s">
        <v>12</v>
      </c>
      <c r="C72" s="56">
        <v>17888</v>
      </c>
      <c r="D72" s="56">
        <v>17888</v>
      </c>
      <c r="E72" s="46" t="s">
        <v>9</v>
      </c>
      <c r="F72" s="60" t="s">
        <v>68</v>
      </c>
      <c r="G72" s="52">
        <f t="shared" si="60"/>
        <v>17888</v>
      </c>
      <c r="H72" s="58" t="str">
        <f t="shared" si="61"/>
        <v>บริษัท วิทยาศรม จำกัด</v>
      </c>
      <c r="I72" s="52">
        <f t="shared" si="62"/>
        <v>17888</v>
      </c>
      <c r="J72" s="42" t="s">
        <v>10</v>
      </c>
      <c r="K72" s="29" t="s">
        <v>69</v>
      </c>
    </row>
    <row r="73" spans="1:11" ht="18.600000000000001" customHeight="1" x14ac:dyDescent="0.55000000000000004">
      <c r="A73" s="45"/>
      <c r="B73" s="47"/>
      <c r="C73" s="57"/>
      <c r="D73" s="57"/>
      <c r="E73" s="47"/>
      <c r="F73" s="61"/>
      <c r="G73" s="53"/>
      <c r="H73" s="59"/>
      <c r="I73" s="53"/>
      <c r="J73" s="43"/>
      <c r="K73" s="34" t="s">
        <v>56</v>
      </c>
    </row>
    <row r="74" spans="1:11" ht="18.600000000000001" customHeight="1" x14ac:dyDescent="0.55000000000000004">
      <c r="A74" s="44">
        <v>34</v>
      </c>
      <c r="B74" s="44" t="s">
        <v>12</v>
      </c>
      <c r="C74" s="48">
        <v>20250</v>
      </c>
      <c r="D74" s="48">
        <v>24075</v>
      </c>
      <c r="E74" s="46" t="s">
        <v>9</v>
      </c>
      <c r="F74" s="50" t="s">
        <v>70</v>
      </c>
      <c r="G74" s="54">
        <f t="shared" si="60"/>
        <v>20250</v>
      </c>
      <c r="H74" s="50" t="str">
        <f t="shared" si="61"/>
        <v>บริษัท วี.แอนด์.วี.กรุงเทพฯ จำกัด</v>
      </c>
      <c r="I74" s="54">
        <f t="shared" si="62"/>
        <v>20250</v>
      </c>
      <c r="J74" s="42" t="s">
        <v>10</v>
      </c>
      <c r="K74" s="31" t="s">
        <v>71</v>
      </c>
    </row>
    <row r="75" spans="1:11" ht="18.600000000000001" customHeight="1" x14ac:dyDescent="0.55000000000000004">
      <c r="A75" s="45"/>
      <c r="B75" s="45"/>
      <c r="C75" s="49"/>
      <c r="D75" s="49"/>
      <c r="E75" s="47"/>
      <c r="F75" s="51"/>
      <c r="G75" s="55"/>
      <c r="H75" s="51"/>
      <c r="I75" s="55"/>
      <c r="J75" s="43"/>
      <c r="K75" s="34" t="s">
        <v>56</v>
      </c>
    </row>
    <row r="76" spans="1:11" ht="18.600000000000001" customHeight="1" x14ac:dyDescent="0.55000000000000004">
      <c r="A76" s="19"/>
      <c r="B76" s="19"/>
      <c r="C76" s="20"/>
      <c r="D76" s="20"/>
      <c r="E76" s="19"/>
      <c r="F76" s="21"/>
      <c r="G76" s="22"/>
      <c r="H76" s="21"/>
      <c r="I76" s="22"/>
      <c r="J76" s="23"/>
      <c r="K76" s="23"/>
    </row>
    <row r="77" spans="1:11" ht="18.600000000000001" customHeight="1" x14ac:dyDescent="0.55000000000000004">
      <c r="A77" s="44">
        <v>35</v>
      </c>
      <c r="B77" s="44" t="s">
        <v>12</v>
      </c>
      <c r="C77" s="48">
        <v>3750</v>
      </c>
      <c r="D77" s="48">
        <v>8000</v>
      </c>
      <c r="E77" s="46" t="s">
        <v>9</v>
      </c>
      <c r="F77" s="50" t="s">
        <v>40</v>
      </c>
      <c r="G77" s="54">
        <f t="shared" ref="G77" si="63">C77</f>
        <v>3750</v>
      </c>
      <c r="H77" s="50" t="str">
        <f>F77</f>
        <v>บริษัท ที.แมน ฟาร์มา จำกัด</v>
      </c>
      <c r="I77" s="54">
        <f t="shared" ref="I77" si="64">C77</f>
        <v>3750</v>
      </c>
      <c r="J77" s="42" t="s">
        <v>10</v>
      </c>
      <c r="K77" s="31" t="s">
        <v>72</v>
      </c>
    </row>
    <row r="78" spans="1:11" ht="18.600000000000001" customHeight="1" x14ac:dyDescent="0.55000000000000004">
      <c r="A78" s="45"/>
      <c r="B78" s="45"/>
      <c r="C78" s="49"/>
      <c r="D78" s="49"/>
      <c r="E78" s="47"/>
      <c r="F78" s="51"/>
      <c r="G78" s="55"/>
      <c r="H78" s="51"/>
      <c r="I78" s="55"/>
      <c r="J78" s="43"/>
      <c r="K78" s="34" t="s">
        <v>56</v>
      </c>
    </row>
    <row r="79" spans="1:11" ht="18.600000000000001" customHeight="1" x14ac:dyDescent="0.55000000000000004">
      <c r="A79" s="44">
        <v>36</v>
      </c>
      <c r="B79" s="44" t="s">
        <v>12</v>
      </c>
      <c r="C79" s="48">
        <v>5000</v>
      </c>
      <c r="D79" s="48">
        <v>3000</v>
      </c>
      <c r="E79" s="46" t="s">
        <v>9</v>
      </c>
      <c r="F79" s="50" t="s">
        <v>21</v>
      </c>
      <c r="G79" s="54">
        <f t="shared" ref="G79" si="65">C79</f>
        <v>5000</v>
      </c>
      <c r="H79" s="50" t="str">
        <f t="shared" ref="H79" si="66">F79</f>
        <v>บริษัท ยูโทเปี้ยน จำกัด</v>
      </c>
      <c r="I79" s="54">
        <f t="shared" ref="I79" si="67">C79</f>
        <v>5000</v>
      </c>
      <c r="J79" s="42" t="s">
        <v>10</v>
      </c>
      <c r="K79" s="31" t="s">
        <v>73</v>
      </c>
    </row>
    <row r="80" spans="1:11" ht="18.600000000000001" customHeight="1" x14ac:dyDescent="0.55000000000000004">
      <c r="A80" s="45"/>
      <c r="B80" s="45"/>
      <c r="C80" s="49"/>
      <c r="D80" s="49"/>
      <c r="E80" s="47"/>
      <c r="F80" s="51"/>
      <c r="G80" s="55"/>
      <c r="H80" s="51"/>
      <c r="I80" s="55"/>
      <c r="J80" s="43"/>
      <c r="K80" s="32" t="s">
        <v>56</v>
      </c>
    </row>
    <row r="81" spans="1:11" ht="18.600000000000001" customHeight="1" x14ac:dyDescent="0.55000000000000004">
      <c r="A81" s="44">
        <v>37</v>
      </c>
      <c r="B81" s="44" t="s">
        <v>12</v>
      </c>
      <c r="C81" s="48">
        <f>65250+27750</f>
        <v>93000</v>
      </c>
      <c r="D81" s="48">
        <f>65250+37640</f>
        <v>102890</v>
      </c>
      <c r="E81" s="46" t="s">
        <v>9</v>
      </c>
      <c r="F81" s="72" t="s">
        <v>74</v>
      </c>
      <c r="G81" s="54">
        <f t="shared" ref="G81" si="68">C81</f>
        <v>93000</v>
      </c>
      <c r="H81" s="50" t="str">
        <f t="shared" ref="H81" si="69">F81</f>
        <v>บริษัท เมดไลน์ จำกัด</v>
      </c>
      <c r="I81" s="54">
        <f t="shared" ref="I81" si="70">C81</f>
        <v>93000</v>
      </c>
      <c r="J81" s="42" t="s">
        <v>10</v>
      </c>
      <c r="K81" s="31" t="s">
        <v>75</v>
      </c>
    </row>
    <row r="82" spans="1:11" ht="18.600000000000001" customHeight="1" x14ac:dyDescent="0.55000000000000004">
      <c r="A82" s="45"/>
      <c r="B82" s="45"/>
      <c r="C82" s="49"/>
      <c r="D82" s="49"/>
      <c r="E82" s="47"/>
      <c r="F82" s="73"/>
      <c r="G82" s="55"/>
      <c r="H82" s="51"/>
      <c r="I82" s="55"/>
      <c r="J82" s="43"/>
      <c r="K82" s="34" t="s">
        <v>56</v>
      </c>
    </row>
    <row r="83" spans="1:11" ht="18.600000000000001" customHeight="1" x14ac:dyDescent="0.55000000000000004">
      <c r="A83" s="44">
        <v>38</v>
      </c>
      <c r="B83" s="44" t="s">
        <v>76</v>
      </c>
      <c r="C83" s="48">
        <v>8000</v>
      </c>
      <c r="D83" s="48">
        <v>8000</v>
      </c>
      <c r="E83" s="46" t="s">
        <v>9</v>
      </c>
      <c r="F83" s="50" t="s">
        <v>77</v>
      </c>
      <c r="G83" s="54">
        <f t="shared" ref="G83" si="71">C83</f>
        <v>8000</v>
      </c>
      <c r="H83" s="50" t="str">
        <f t="shared" ref="H83" si="72">F83</f>
        <v>บริษัท ธงทองโอสถ จำกัด</v>
      </c>
      <c r="I83" s="54">
        <f t="shared" ref="I83" si="73">C83</f>
        <v>8000</v>
      </c>
      <c r="J83" s="42" t="s">
        <v>10</v>
      </c>
      <c r="K83" s="31" t="s">
        <v>78</v>
      </c>
    </row>
    <row r="84" spans="1:11" ht="18.600000000000001" customHeight="1" x14ac:dyDescent="0.55000000000000004">
      <c r="A84" s="45"/>
      <c r="B84" s="45"/>
      <c r="C84" s="49"/>
      <c r="D84" s="49"/>
      <c r="E84" s="47"/>
      <c r="F84" s="51"/>
      <c r="G84" s="55"/>
      <c r="H84" s="51"/>
      <c r="I84" s="55"/>
      <c r="J84" s="43"/>
      <c r="K84" s="34" t="s">
        <v>56</v>
      </c>
    </row>
    <row r="85" spans="1:11" ht="18.600000000000001" customHeight="1" x14ac:dyDescent="0.55000000000000004">
      <c r="A85" s="44">
        <v>38</v>
      </c>
      <c r="B85" s="64" t="s">
        <v>12</v>
      </c>
      <c r="C85" s="66">
        <v>77500</v>
      </c>
      <c r="D85" s="66">
        <v>120000</v>
      </c>
      <c r="E85" s="46" t="s">
        <v>9</v>
      </c>
      <c r="F85" s="50" t="s">
        <v>66</v>
      </c>
      <c r="G85" s="68">
        <f t="shared" ref="G85" si="74">C85</f>
        <v>77500</v>
      </c>
      <c r="H85" s="70" t="str">
        <f t="shared" ref="H85" si="75">F85</f>
        <v>บริษัท พรอส ฟาร์มา จำกัด</v>
      </c>
      <c r="I85" s="68">
        <f t="shared" ref="I85" si="76">C85</f>
        <v>77500</v>
      </c>
      <c r="J85" s="62" t="s">
        <v>10</v>
      </c>
      <c r="K85" s="31" t="s">
        <v>79</v>
      </c>
    </row>
    <row r="86" spans="1:11" ht="18.600000000000001" customHeight="1" x14ac:dyDescent="0.55000000000000004">
      <c r="A86" s="45"/>
      <c r="B86" s="65"/>
      <c r="C86" s="67"/>
      <c r="D86" s="67"/>
      <c r="E86" s="47"/>
      <c r="F86" s="51"/>
      <c r="G86" s="69"/>
      <c r="H86" s="71"/>
      <c r="I86" s="69"/>
      <c r="J86" s="63"/>
      <c r="K86" s="34" t="s">
        <v>56</v>
      </c>
    </row>
    <row r="87" spans="1:11" ht="18.600000000000001" customHeight="1" x14ac:dyDescent="0.55000000000000004">
      <c r="A87" s="44">
        <v>40</v>
      </c>
      <c r="B87" s="44" t="s">
        <v>12</v>
      </c>
      <c r="C87" s="48">
        <v>4500</v>
      </c>
      <c r="D87" s="48">
        <v>4500</v>
      </c>
      <c r="E87" s="46" t="s">
        <v>9</v>
      </c>
      <c r="F87" s="50" t="s">
        <v>62</v>
      </c>
      <c r="G87" s="54">
        <f t="shared" ref="G87" si="77">C87</f>
        <v>4500</v>
      </c>
      <c r="H87" s="50" t="str">
        <f t="shared" ref="H87" si="78">F87</f>
        <v>ห้างหุ้นส่วนจำกัด ภิญโญฟาร์มาซี</v>
      </c>
      <c r="I87" s="54">
        <f t="shared" ref="I87" si="79">C87</f>
        <v>4500</v>
      </c>
      <c r="J87" s="42" t="s">
        <v>10</v>
      </c>
      <c r="K87" s="31" t="s">
        <v>80</v>
      </c>
    </row>
    <row r="88" spans="1:11" ht="18.600000000000001" customHeight="1" x14ac:dyDescent="0.55000000000000004">
      <c r="A88" s="45"/>
      <c r="B88" s="45"/>
      <c r="C88" s="49"/>
      <c r="D88" s="49"/>
      <c r="E88" s="47"/>
      <c r="F88" s="51"/>
      <c r="G88" s="55"/>
      <c r="H88" s="51"/>
      <c r="I88" s="55"/>
      <c r="J88" s="43"/>
      <c r="K88" s="34" t="s">
        <v>56</v>
      </c>
    </row>
    <row r="89" spans="1:11" ht="18.600000000000001" customHeight="1" x14ac:dyDescent="0.55000000000000004">
      <c r="A89" s="44">
        <v>41</v>
      </c>
      <c r="B89" s="44" t="s">
        <v>12</v>
      </c>
      <c r="C89" s="48">
        <v>11400</v>
      </c>
      <c r="D89" s="48">
        <v>11400</v>
      </c>
      <c r="E89" s="46" t="s">
        <v>9</v>
      </c>
      <c r="F89" s="50" t="s">
        <v>81</v>
      </c>
      <c r="G89" s="54">
        <f t="shared" ref="G89" si="80">C89</f>
        <v>11400</v>
      </c>
      <c r="H89" s="50" t="str">
        <f t="shared" ref="H89" si="81">F89</f>
        <v>บริษัท แอปคาร์ ฟาร์มาแลป (ประเทศไทย) จำกัด</v>
      </c>
      <c r="I89" s="54">
        <f t="shared" ref="I89" si="82">C89</f>
        <v>11400</v>
      </c>
      <c r="J89" s="42" t="s">
        <v>10</v>
      </c>
      <c r="K89" s="31" t="s">
        <v>82</v>
      </c>
    </row>
    <row r="90" spans="1:11" ht="18.600000000000001" customHeight="1" x14ac:dyDescent="0.55000000000000004">
      <c r="A90" s="45"/>
      <c r="B90" s="45"/>
      <c r="C90" s="49"/>
      <c r="D90" s="49"/>
      <c r="E90" s="47"/>
      <c r="F90" s="51"/>
      <c r="G90" s="55"/>
      <c r="H90" s="51"/>
      <c r="I90" s="55"/>
      <c r="J90" s="43"/>
      <c r="K90" s="34" t="s">
        <v>56</v>
      </c>
    </row>
    <row r="91" spans="1:11" ht="18.600000000000001" customHeight="1" x14ac:dyDescent="0.55000000000000004">
      <c r="A91" s="44">
        <v>42</v>
      </c>
      <c r="B91" s="44" t="s">
        <v>12</v>
      </c>
      <c r="C91" s="48">
        <v>5800</v>
      </c>
      <c r="D91" s="48">
        <v>6420</v>
      </c>
      <c r="E91" s="46" t="s">
        <v>9</v>
      </c>
      <c r="F91" s="50" t="s">
        <v>21</v>
      </c>
      <c r="G91" s="54">
        <f t="shared" ref="G91" si="83">C91</f>
        <v>5800</v>
      </c>
      <c r="H91" s="50" t="str">
        <f t="shared" ref="H91" si="84">F91</f>
        <v>บริษัท ยูโทเปี้ยน จำกัด</v>
      </c>
      <c r="I91" s="54">
        <f t="shared" ref="I91" si="85">C91</f>
        <v>5800</v>
      </c>
      <c r="J91" s="42" t="s">
        <v>10</v>
      </c>
      <c r="K91" s="31" t="s">
        <v>83</v>
      </c>
    </row>
    <row r="92" spans="1:11" ht="18.600000000000001" customHeight="1" x14ac:dyDescent="0.55000000000000004">
      <c r="A92" s="45"/>
      <c r="B92" s="45"/>
      <c r="C92" s="49"/>
      <c r="D92" s="49"/>
      <c r="E92" s="47"/>
      <c r="F92" s="51"/>
      <c r="G92" s="55"/>
      <c r="H92" s="51"/>
      <c r="I92" s="55"/>
      <c r="J92" s="43"/>
      <c r="K92" s="34" t="s">
        <v>56</v>
      </c>
    </row>
    <row r="93" spans="1:11" ht="18.600000000000001" customHeight="1" x14ac:dyDescent="0.55000000000000004">
      <c r="A93" s="44">
        <v>43</v>
      </c>
      <c r="B93" s="44" t="s">
        <v>12</v>
      </c>
      <c r="C93" s="48">
        <v>28000</v>
      </c>
      <c r="D93" s="48">
        <v>28000</v>
      </c>
      <c r="E93" s="46" t="s">
        <v>9</v>
      </c>
      <c r="F93" s="50" t="s">
        <v>84</v>
      </c>
      <c r="G93" s="54">
        <f t="shared" ref="G93" si="86">C93</f>
        <v>28000</v>
      </c>
      <c r="H93" s="50" t="str">
        <f t="shared" ref="H93" si="87">F93</f>
        <v>บริษัท ฟาร์ม่า อินโนวา จำกัด</v>
      </c>
      <c r="I93" s="54">
        <f t="shared" ref="I93" si="88">C93</f>
        <v>28000</v>
      </c>
      <c r="J93" s="42" t="s">
        <v>10</v>
      </c>
      <c r="K93" s="31" t="s">
        <v>85</v>
      </c>
    </row>
    <row r="94" spans="1:11" ht="18.600000000000001" customHeight="1" x14ac:dyDescent="0.55000000000000004">
      <c r="A94" s="45"/>
      <c r="B94" s="45"/>
      <c r="C94" s="49"/>
      <c r="D94" s="49"/>
      <c r="E94" s="47"/>
      <c r="F94" s="51"/>
      <c r="G94" s="55"/>
      <c r="H94" s="51"/>
      <c r="I94" s="55"/>
      <c r="J94" s="43"/>
      <c r="K94" s="34" t="s">
        <v>56</v>
      </c>
    </row>
    <row r="95" spans="1:11" ht="18.600000000000001" customHeight="1" x14ac:dyDescent="0.55000000000000004">
      <c r="A95" s="44">
        <v>44</v>
      </c>
      <c r="B95" s="46" t="s">
        <v>12</v>
      </c>
      <c r="C95" s="56">
        <v>7222</v>
      </c>
      <c r="D95" s="56">
        <v>7222</v>
      </c>
      <c r="E95" s="46" t="s">
        <v>9</v>
      </c>
      <c r="F95" s="60" t="s">
        <v>16</v>
      </c>
      <c r="G95" s="54">
        <f t="shared" ref="G95" si="89">C95</f>
        <v>7222</v>
      </c>
      <c r="H95" s="60" t="str">
        <f t="shared" ref="H95" si="90">F95</f>
        <v>บริษัท ซิลลิค ฟาร์มา จำกัด</v>
      </c>
      <c r="I95" s="54">
        <f t="shared" ref="I95" si="91">C95</f>
        <v>7222</v>
      </c>
      <c r="J95" s="42" t="s">
        <v>10</v>
      </c>
      <c r="K95" s="31" t="s">
        <v>86</v>
      </c>
    </row>
    <row r="96" spans="1:11" ht="18.600000000000001" customHeight="1" x14ac:dyDescent="0.55000000000000004">
      <c r="A96" s="45"/>
      <c r="B96" s="47"/>
      <c r="C96" s="57"/>
      <c r="D96" s="57"/>
      <c r="E96" s="47"/>
      <c r="F96" s="61"/>
      <c r="G96" s="55"/>
      <c r="H96" s="61"/>
      <c r="I96" s="55"/>
      <c r="J96" s="43"/>
      <c r="K96" s="34" t="s">
        <v>56</v>
      </c>
    </row>
    <row r="97" spans="1:11" ht="18.600000000000001" customHeight="1" x14ac:dyDescent="0.55000000000000004">
      <c r="A97" s="44">
        <v>45</v>
      </c>
      <c r="B97" s="46" t="s">
        <v>12</v>
      </c>
      <c r="C97" s="56">
        <v>24000</v>
      </c>
      <c r="D97" s="56">
        <v>24000</v>
      </c>
      <c r="E97" s="46" t="s">
        <v>9</v>
      </c>
      <c r="F97" s="50" t="s">
        <v>87</v>
      </c>
      <c r="G97" s="52">
        <f t="shared" ref="G97:G99" si="92">C97</f>
        <v>24000</v>
      </c>
      <c r="H97" s="58" t="str">
        <f t="shared" ref="H97:H99" si="93">F97</f>
        <v>บริษัท พาตาร์แลบ (2517) จำกัด</v>
      </c>
      <c r="I97" s="52">
        <f t="shared" ref="I97:I99" si="94">C97</f>
        <v>24000</v>
      </c>
      <c r="J97" s="42" t="s">
        <v>10</v>
      </c>
      <c r="K97" s="31" t="s">
        <v>88</v>
      </c>
    </row>
    <row r="98" spans="1:11" ht="18.600000000000001" customHeight="1" x14ac:dyDescent="0.55000000000000004">
      <c r="A98" s="45"/>
      <c r="B98" s="47"/>
      <c r="C98" s="57"/>
      <c r="D98" s="57"/>
      <c r="E98" s="47"/>
      <c r="F98" s="51"/>
      <c r="G98" s="53"/>
      <c r="H98" s="59"/>
      <c r="I98" s="53"/>
      <c r="J98" s="43"/>
      <c r="K98" s="34" t="s">
        <v>56</v>
      </c>
    </row>
    <row r="99" spans="1:11" ht="18.600000000000001" customHeight="1" x14ac:dyDescent="0.55000000000000004">
      <c r="A99" s="44">
        <v>46</v>
      </c>
      <c r="B99" s="46" t="s">
        <v>12</v>
      </c>
      <c r="C99" s="48">
        <v>22500</v>
      </c>
      <c r="D99" s="48">
        <v>22500</v>
      </c>
      <c r="E99" s="46">
        <v>42500</v>
      </c>
      <c r="F99" s="50" t="s">
        <v>20</v>
      </c>
      <c r="G99" s="54">
        <f t="shared" si="92"/>
        <v>22500</v>
      </c>
      <c r="H99" s="50" t="str">
        <f t="shared" si="93"/>
        <v>บริษัท เบอร์ลินฟาร์มาซูติคอลอินดัสตรี้ จำกัด</v>
      </c>
      <c r="I99" s="54">
        <f t="shared" si="94"/>
        <v>22500</v>
      </c>
      <c r="J99" s="42" t="s">
        <v>10</v>
      </c>
      <c r="K99" s="31" t="s">
        <v>89</v>
      </c>
    </row>
    <row r="100" spans="1:11" ht="18.600000000000001" customHeight="1" x14ac:dyDescent="0.55000000000000004">
      <c r="A100" s="45"/>
      <c r="B100" s="47"/>
      <c r="C100" s="49"/>
      <c r="D100" s="49"/>
      <c r="E100" s="47"/>
      <c r="F100" s="51"/>
      <c r="G100" s="55"/>
      <c r="H100" s="51"/>
      <c r="I100" s="55"/>
      <c r="J100" s="43"/>
      <c r="K100" s="36" t="s">
        <v>56</v>
      </c>
    </row>
    <row r="102" spans="1:11" ht="18.600000000000001" customHeight="1" x14ac:dyDescent="0.55000000000000004">
      <c r="A102" s="44">
        <v>47</v>
      </c>
      <c r="B102" s="44" t="s">
        <v>12</v>
      </c>
      <c r="C102" s="48">
        <v>11115</v>
      </c>
      <c r="D102" s="48">
        <v>26750</v>
      </c>
      <c r="E102" s="46" t="s">
        <v>9</v>
      </c>
      <c r="F102" s="50" t="s">
        <v>62</v>
      </c>
      <c r="G102" s="54">
        <f t="shared" ref="G102" si="95">C102</f>
        <v>11115</v>
      </c>
      <c r="H102" s="50" t="str">
        <f>F102</f>
        <v>ห้างหุ้นส่วนจำกัด ภิญโญฟาร์มาซี</v>
      </c>
      <c r="I102" s="54">
        <f t="shared" ref="I102" si="96">C102</f>
        <v>11115</v>
      </c>
      <c r="J102" s="42" t="s">
        <v>10</v>
      </c>
      <c r="K102" s="31" t="s">
        <v>90</v>
      </c>
    </row>
    <row r="103" spans="1:11" ht="18.600000000000001" customHeight="1" x14ac:dyDescent="0.55000000000000004">
      <c r="A103" s="45"/>
      <c r="B103" s="45"/>
      <c r="C103" s="49"/>
      <c r="D103" s="49"/>
      <c r="E103" s="47"/>
      <c r="F103" s="51"/>
      <c r="G103" s="55"/>
      <c r="H103" s="51"/>
      <c r="I103" s="55"/>
      <c r="J103" s="43"/>
      <c r="K103" s="34" t="s">
        <v>56</v>
      </c>
    </row>
    <row r="104" spans="1:11" ht="18.600000000000001" customHeight="1" x14ac:dyDescent="0.55000000000000004">
      <c r="A104" s="44"/>
      <c r="B104" s="44"/>
      <c r="C104" s="48"/>
      <c r="D104" s="48"/>
      <c r="E104" s="46"/>
      <c r="F104" s="50"/>
      <c r="G104" s="54"/>
      <c r="H104" s="50"/>
      <c r="I104" s="54"/>
      <c r="J104" s="42"/>
      <c r="K104" s="31"/>
    </row>
    <row r="105" spans="1:11" ht="18.600000000000001" customHeight="1" x14ac:dyDescent="0.55000000000000004">
      <c r="A105" s="45"/>
      <c r="B105" s="45"/>
      <c r="C105" s="49"/>
      <c r="D105" s="49"/>
      <c r="E105" s="47"/>
      <c r="F105" s="51"/>
      <c r="G105" s="55"/>
      <c r="H105" s="51"/>
      <c r="I105" s="55"/>
      <c r="J105" s="43"/>
      <c r="K105" s="32"/>
    </row>
    <row r="106" spans="1:11" ht="18.600000000000001" customHeight="1" x14ac:dyDescent="0.55000000000000004">
      <c r="A106" s="44"/>
      <c r="B106" s="44"/>
      <c r="C106" s="48"/>
      <c r="D106" s="48"/>
      <c r="E106" s="46"/>
      <c r="F106" s="72"/>
      <c r="G106" s="54"/>
      <c r="H106" s="50"/>
      <c r="I106" s="54"/>
      <c r="J106" s="42"/>
      <c r="K106" s="31"/>
    </row>
    <row r="107" spans="1:11" ht="18.600000000000001" customHeight="1" x14ac:dyDescent="0.55000000000000004">
      <c r="A107" s="45"/>
      <c r="B107" s="45"/>
      <c r="C107" s="49"/>
      <c r="D107" s="49"/>
      <c r="E107" s="47"/>
      <c r="F107" s="73"/>
      <c r="G107" s="55"/>
      <c r="H107" s="51"/>
      <c r="I107" s="55"/>
      <c r="J107" s="43"/>
      <c r="K107" s="32"/>
    </row>
    <row r="108" spans="1:11" ht="18.600000000000001" customHeight="1" x14ac:dyDescent="0.55000000000000004">
      <c r="A108" s="44"/>
      <c r="B108" s="44"/>
      <c r="C108" s="48"/>
      <c r="D108" s="48"/>
      <c r="E108" s="46"/>
      <c r="F108" s="50"/>
      <c r="G108" s="54"/>
      <c r="H108" s="50"/>
      <c r="I108" s="54"/>
      <c r="J108" s="42"/>
      <c r="K108" s="31"/>
    </row>
    <row r="109" spans="1:11" ht="18.600000000000001" customHeight="1" x14ac:dyDescent="0.55000000000000004">
      <c r="A109" s="45"/>
      <c r="B109" s="45"/>
      <c r="C109" s="49"/>
      <c r="D109" s="49"/>
      <c r="E109" s="47"/>
      <c r="F109" s="51"/>
      <c r="G109" s="55"/>
      <c r="H109" s="51"/>
      <c r="I109" s="55"/>
      <c r="J109" s="43"/>
      <c r="K109" s="32"/>
    </row>
    <row r="110" spans="1:11" ht="18.600000000000001" customHeight="1" x14ac:dyDescent="0.55000000000000004">
      <c r="A110" s="44"/>
      <c r="B110" s="64"/>
      <c r="C110" s="66"/>
      <c r="D110" s="66"/>
      <c r="E110" s="46"/>
      <c r="F110" s="50"/>
      <c r="G110" s="68"/>
      <c r="H110" s="70"/>
      <c r="I110" s="68"/>
      <c r="J110" s="62"/>
      <c r="K110" s="31"/>
    </row>
    <row r="111" spans="1:11" ht="18.600000000000001" customHeight="1" x14ac:dyDescent="0.55000000000000004">
      <c r="A111" s="45"/>
      <c r="B111" s="65"/>
      <c r="C111" s="67"/>
      <c r="D111" s="67"/>
      <c r="E111" s="47"/>
      <c r="F111" s="51"/>
      <c r="G111" s="69"/>
      <c r="H111" s="71"/>
      <c r="I111" s="69"/>
      <c r="J111" s="63"/>
      <c r="K111" s="32"/>
    </row>
    <row r="112" spans="1:11" ht="18.600000000000001" customHeight="1" x14ac:dyDescent="0.55000000000000004">
      <c r="A112" s="44"/>
      <c r="B112" s="44"/>
      <c r="C112" s="48"/>
      <c r="D112" s="48"/>
      <c r="E112" s="46"/>
      <c r="F112" s="50"/>
      <c r="G112" s="54"/>
      <c r="H112" s="50"/>
      <c r="I112" s="54"/>
      <c r="J112" s="42"/>
      <c r="K112" s="31"/>
    </row>
    <row r="113" spans="1:11" ht="18.600000000000001" customHeight="1" x14ac:dyDescent="0.55000000000000004">
      <c r="A113" s="45"/>
      <c r="B113" s="45"/>
      <c r="C113" s="49"/>
      <c r="D113" s="49"/>
      <c r="E113" s="47"/>
      <c r="F113" s="51"/>
      <c r="G113" s="55"/>
      <c r="H113" s="51"/>
      <c r="I113" s="55"/>
      <c r="J113" s="43"/>
      <c r="K113" s="32"/>
    </row>
    <row r="114" spans="1:11" ht="18.600000000000001" customHeight="1" x14ac:dyDescent="0.55000000000000004">
      <c r="A114" s="44"/>
      <c r="B114" s="44"/>
      <c r="C114" s="48"/>
      <c r="D114" s="48"/>
      <c r="E114" s="46"/>
      <c r="F114" s="50"/>
      <c r="G114" s="54"/>
      <c r="H114" s="50"/>
      <c r="I114" s="54"/>
      <c r="J114" s="42"/>
      <c r="K114" s="31"/>
    </row>
    <row r="115" spans="1:11" ht="18.600000000000001" customHeight="1" x14ac:dyDescent="0.55000000000000004">
      <c r="A115" s="45"/>
      <c r="B115" s="45"/>
      <c r="C115" s="49"/>
      <c r="D115" s="49"/>
      <c r="E115" s="47"/>
      <c r="F115" s="51"/>
      <c r="G115" s="55"/>
      <c r="H115" s="51"/>
      <c r="I115" s="55"/>
      <c r="J115" s="43"/>
      <c r="K115" s="32"/>
    </row>
    <row r="116" spans="1:11" ht="18.600000000000001" customHeight="1" x14ac:dyDescent="0.55000000000000004">
      <c r="A116" s="44"/>
      <c r="B116" s="44"/>
      <c r="C116" s="48"/>
      <c r="D116" s="48"/>
      <c r="E116" s="46"/>
      <c r="F116" s="50"/>
      <c r="G116" s="54"/>
      <c r="H116" s="50"/>
      <c r="I116" s="54"/>
      <c r="J116" s="42"/>
      <c r="K116" s="31"/>
    </row>
    <row r="117" spans="1:11" ht="18.600000000000001" customHeight="1" x14ac:dyDescent="0.55000000000000004">
      <c r="A117" s="45"/>
      <c r="B117" s="45"/>
      <c r="C117" s="49"/>
      <c r="D117" s="49"/>
      <c r="E117" s="47"/>
      <c r="F117" s="51"/>
      <c r="G117" s="55"/>
      <c r="H117" s="51"/>
      <c r="I117" s="55"/>
      <c r="J117" s="43"/>
      <c r="K117" s="32"/>
    </row>
    <row r="118" spans="1:11" ht="18.600000000000001" customHeight="1" x14ac:dyDescent="0.55000000000000004">
      <c r="A118" s="44"/>
      <c r="B118" s="44"/>
      <c r="C118" s="48"/>
      <c r="D118" s="48"/>
      <c r="E118" s="46"/>
      <c r="F118" s="50"/>
      <c r="G118" s="54"/>
      <c r="H118" s="50"/>
      <c r="I118" s="54"/>
      <c r="J118" s="42"/>
      <c r="K118" s="31"/>
    </row>
    <row r="119" spans="1:11" ht="18.600000000000001" customHeight="1" x14ac:dyDescent="0.55000000000000004">
      <c r="A119" s="45"/>
      <c r="B119" s="45"/>
      <c r="C119" s="49"/>
      <c r="D119" s="49"/>
      <c r="E119" s="47"/>
      <c r="F119" s="51"/>
      <c r="G119" s="55"/>
      <c r="H119" s="51"/>
      <c r="I119" s="55"/>
      <c r="J119" s="43"/>
      <c r="K119" s="32"/>
    </row>
    <row r="120" spans="1:11" ht="18.600000000000001" customHeight="1" x14ac:dyDescent="0.55000000000000004">
      <c r="A120" s="44"/>
      <c r="B120" s="46"/>
      <c r="C120" s="56"/>
      <c r="D120" s="56"/>
      <c r="E120" s="46"/>
      <c r="F120" s="60"/>
      <c r="G120" s="54"/>
      <c r="H120" s="60"/>
      <c r="I120" s="54"/>
      <c r="J120" s="42"/>
      <c r="K120" s="31"/>
    </row>
    <row r="121" spans="1:11" ht="18.600000000000001" customHeight="1" x14ac:dyDescent="0.55000000000000004">
      <c r="A121" s="45"/>
      <c r="B121" s="47"/>
      <c r="C121" s="57"/>
      <c r="D121" s="57"/>
      <c r="E121" s="47"/>
      <c r="F121" s="61"/>
      <c r="G121" s="55"/>
      <c r="H121" s="61"/>
      <c r="I121" s="55"/>
      <c r="J121" s="43"/>
      <c r="K121" s="32"/>
    </row>
    <row r="122" spans="1:11" ht="18.600000000000001" customHeight="1" x14ac:dyDescent="0.55000000000000004">
      <c r="A122" s="44"/>
      <c r="B122" s="46"/>
      <c r="C122" s="56"/>
      <c r="D122" s="56"/>
      <c r="E122" s="46"/>
      <c r="F122" s="50"/>
      <c r="G122" s="52"/>
      <c r="H122" s="58"/>
      <c r="I122" s="52"/>
      <c r="J122" s="42"/>
      <c r="K122" s="31"/>
    </row>
    <row r="123" spans="1:11" ht="18.600000000000001" customHeight="1" x14ac:dyDescent="0.55000000000000004">
      <c r="A123" s="45"/>
      <c r="B123" s="47"/>
      <c r="C123" s="57"/>
      <c r="D123" s="57"/>
      <c r="E123" s="47"/>
      <c r="F123" s="51"/>
      <c r="G123" s="53"/>
      <c r="H123" s="59"/>
      <c r="I123" s="53"/>
      <c r="J123" s="43"/>
      <c r="K123" s="32"/>
    </row>
    <row r="124" spans="1:11" ht="18.600000000000001" customHeight="1" x14ac:dyDescent="0.55000000000000004">
      <c r="A124" s="44"/>
      <c r="B124" s="46"/>
      <c r="C124" s="48"/>
      <c r="D124" s="48"/>
      <c r="E124" s="46"/>
      <c r="F124" s="50"/>
      <c r="G124" s="54"/>
      <c r="H124" s="50"/>
      <c r="I124" s="54"/>
      <c r="J124" s="42"/>
      <c r="K124" s="31"/>
    </row>
    <row r="125" spans="1:11" ht="18.600000000000001" customHeight="1" x14ac:dyDescent="0.55000000000000004">
      <c r="A125" s="45"/>
      <c r="B125" s="47"/>
      <c r="C125" s="49"/>
      <c r="D125" s="49"/>
      <c r="E125" s="47"/>
      <c r="F125" s="51"/>
      <c r="G125" s="55"/>
      <c r="H125" s="51"/>
      <c r="I125" s="55"/>
      <c r="J125" s="43"/>
      <c r="K125" s="32"/>
    </row>
    <row r="127" spans="1:11" ht="18.600000000000001" customHeight="1" x14ac:dyDescent="0.55000000000000004">
      <c r="A127" s="44"/>
      <c r="B127" s="44"/>
      <c r="C127" s="48"/>
      <c r="D127" s="48"/>
      <c r="E127" s="46"/>
      <c r="F127" s="50"/>
      <c r="G127" s="54"/>
      <c r="H127" s="50"/>
      <c r="I127" s="54"/>
      <c r="J127" s="42"/>
      <c r="K127" s="31"/>
    </row>
    <row r="128" spans="1:11" ht="18.600000000000001" customHeight="1" x14ac:dyDescent="0.55000000000000004">
      <c r="A128" s="45"/>
      <c r="B128" s="45"/>
      <c r="C128" s="49"/>
      <c r="D128" s="49"/>
      <c r="E128" s="47"/>
      <c r="F128" s="51"/>
      <c r="G128" s="55"/>
      <c r="H128" s="51"/>
      <c r="I128" s="55"/>
      <c r="J128" s="43"/>
      <c r="K128" s="32"/>
    </row>
    <row r="129" spans="1:11" ht="18.600000000000001" customHeight="1" x14ac:dyDescent="0.55000000000000004">
      <c r="A129" s="44"/>
      <c r="B129" s="44"/>
      <c r="C129" s="48"/>
      <c r="D129" s="48"/>
      <c r="E129" s="46"/>
      <c r="F129" s="50"/>
      <c r="G129" s="54"/>
      <c r="H129" s="50"/>
      <c r="I129" s="54"/>
      <c r="J129" s="42"/>
      <c r="K129" s="31"/>
    </row>
    <row r="130" spans="1:11" ht="18.600000000000001" customHeight="1" x14ac:dyDescent="0.55000000000000004">
      <c r="A130" s="45"/>
      <c r="B130" s="45"/>
      <c r="C130" s="49"/>
      <c r="D130" s="49"/>
      <c r="E130" s="47"/>
      <c r="F130" s="51"/>
      <c r="G130" s="55"/>
      <c r="H130" s="51"/>
      <c r="I130" s="55"/>
      <c r="J130" s="43"/>
      <c r="K130" s="32"/>
    </row>
    <row r="131" spans="1:11" ht="18.600000000000001" customHeight="1" x14ac:dyDescent="0.55000000000000004">
      <c r="A131" s="44"/>
      <c r="B131" s="44"/>
      <c r="C131" s="48"/>
      <c r="D131" s="48"/>
      <c r="E131" s="46"/>
      <c r="F131" s="72"/>
      <c r="G131" s="54"/>
      <c r="H131" s="50"/>
      <c r="I131" s="54"/>
      <c r="J131" s="42"/>
      <c r="K131" s="31"/>
    </row>
    <row r="132" spans="1:11" ht="18.600000000000001" customHeight="1" x14ac:dyDescent="0.55000000000000004">
      <c r="A132" s="45"/>
      <c r="B132" s="45"/>
      <c r="C132" s="49"/>
      <c r="D132" s="49"/>
      <c r="E132" s="47"/>
      <c r="F132" s="73"/>
      <c r="G132" s="55"/>
      <c r="H132" s="51"/>
      <c r="I132" s="55"/>
      <c r="J132" s="43"/>
      <c r="K132" s="32"/>
    </row>
    <row r="133" spans="1:11" ht="18.600000000000001" customHeight="1" x14ac:dyDescent="0.55000000000000004">
      <c r="A133" s="44"/>
      <c r="B133" s="44"/>
      <c r="C133" s="48"/>
      <c r="D133" s="48"/>
      <c r="E133" s="46"/>
      <c r="F133" s="50"/>
      <c r="G133" s="54"/>
      <c r="H133" s="50"/>
      <c r="I133" s="54"/>
      <c r="J133" s="42"/>
      <c r="K133" s="31"/>
    </row>
    <row r="134" spans="1:11" ht="18.600000000000001" customHeight="1" x14ac:dyDescent="0.55000000000000004">
      <c r="A134" s="45"/>
      <c r="B134" s="45"/>
      <c r="C134" s="49"/>
      <c r="D134" s="49"/>
      <c r="E134" s="47"/>
      <c r="F134" s="51"/>
      <c r="G134" s="55"/>
      <c r="H134" s="51"/>
      <c r="I134" s="55"/>
      <c r="J134" s="43"/>
      <c r="K134" s="32"/>
    </row>
    <row r="135" spans="1:11" ht="18.600000000000001" customHeight="1" x14ac:dyDescent="0.55000000000000004">
      <c r="A135" s="44"/>
      <c r="B135" s="64"/>
      <c r="C135" s="66"/>
      <c r="D135" s="66"/>
      <c r="E135" s="46"/>
      <c r="F135" s="50"/>
      <c r="G135" s="68"/>
      <c r="H135" s="70"/>
      <c r="I135" s="68"/>
      <c r="J135" s="62"/>
      <c r="K135" s="31"/>
    </row>
    <row r="136" spans="1:11" ht="18.600000000000001" customHeight="1" x14ac:dyDescent="0.55000000000000004">
      <c r="A136" s="45"/>
      <c r="B136" s="65"/>
      <c r="C136" s="67"/>
      <c r="D136" s="67"/>
      <c r="E136" s="47"/>
      <c r="F136" s="51"/>
      <c r="G136" s="69"/>
      <c r="H136" s="71"/>
      <c r="I136" s="69"/>
      <c r="J136" s="63"/>
      <c r="K136" s="32"/>
    </row>
    <row r="137" spans="1:11" ht="18.600000000000001" customHeight="1" x14ac:dyDescent="0.55000000000000004">
      <c r="A137" s="44"/>
      <c r="B137" s="44"/>
      <c r="C137" s="48"/>
      <c r="D137" s="48"/>
      <c r="E137" s="46"/>
      <c r="F137" s="50"/>
      <c r="G137" s="54"/>
      <c r="H137" s="50"/>
      <c r="I137" s="54"/>
      <c r="J137" s="42"/>
      <c r="K137" s="31"/>
    </row>
    <row r="138" spans="1:11" ht="18.600000000000001" customHeight="1" x14ac:dyDescent="0.55000000000000004">
      <c r="A138" s="45"/>
      <c r="B138" s="45"/>
      <c r="C138" s="49"/>
      <c r="D138" s="49"/>
      <c r="E138" s="47"/>
      <c r="F138" s="51"/>
      <c r="G138" s="55"/>
      <c r="H138" s="51"/>
      <c r="I138" s="55"/>
      <c r="J138" s="43"/>
      <c r="K138" s="32"/>
    </row>
    <row r="139" spans="1:11" ht="18.600000000000001" customHeight="1" x14ac:dyDescent="0.55000000000000004">
      <c r="A139" s="44"/>
      <c r="B139" s="44"/>
      <c r="C139" s="48"/>
      <c r="D139" s="48"/>
      <c r="E139" s="46"/>
      <c r="F139" s="50"/>
      <c r="G139" s="54"/>
      <c r="H139" s="50"/>
      <c r="I139" s="54"/>
      <c r="J139" s="42"/>
      <c r="K139" s="31"/>
    </row>
    <row r="140" spans="1:11" ht="18.600000000000001" customHeight="1" x14ac:dyDescent="0.55000000000000004">
      <c r="A140" s="45"/>
      <c r="B140" s="45"/>
      <c r="C140" s="49"/>
      <c r="D140" s="49"/>
      <c r="E140" s="47"/>
      <c r="F140" s="51"/>
      <c r="G140" s="55"/>
      <c r="H140" s="51"/>
      <c r="I140" s="55"/>
      <c r="J140" s="43"/>
      <c r="K140" s="32"/>
    </row>
    <row r="141" spans="1:11" ht="18.600000000000001" customHeight="1" x14ac:dyDescent="0.55000000000000004">
      <c r="A141" s="44"/>
      <c r="B141" s="44"/>
      <c r="C141" s="48"/>
      <c r="D141" s="48"/>
      <c r="E141" s="46"/>
      <c r="F141" s="50"/>
      <c r="G141" s="54"/>
      <c r="H141" s="50"/>
      <c r="I141" s="54"/>
      <c r="J141" s="42"/>
      <c r="K141" s="31"/>
    </row>
    <row r="142" spans="1:11" ht="18.600000000000001" customHeight="1" x14ac:dyDescent="0.55000000000000004">
      <c r="A142" s="45"/>
      <c r="B142" s="45"/>
      <c r="C142" s="49"/>
      <c r="D142" s="49"/>
      <c r="E142" s="47"/>
      <c r="F142" s="51"/>
      <c r="G142" s="55"/>
      <c r="H142" s="51"/>
      <c r="I142" s="55"/>
      <c r="J142" s="43"/>
      <c r="K142" s="32"/>
    </row>
    <row r="143" spans="1:11" ht="18.600000000000001" customHeight="1" x14ac:dyDescent="0.55000000000000004">
      <c r="A143" s="44"/>
      <c r="B143" s="44"/>
      <c r="C143" s="48"/>
      <c r="D143" s="48"/>
      <c r="E143" s="46"/>
      <c r="F143" s="50"/>
      <c r="G143" s="54"/>
      <c r="H143" s="50"/>
      <c r="I143" s="54"/>
      <c r="J143" s="42"/>
      <c r="K143" s="31"/>
    </row>
    <row r="144" spans="1:11" ht="18.600000000000001" customHeight="1" x14ac:dyDescent="0.55000000000000004">
      <c r="A144" s="45"/>
      <c r="B144" s="45"/>
      <c r="C144" s="49"/>
      <c r="D144" s="49"/>
      <c r="E144" s="47"/>
      <c r="F144" s="51"/>
      <c r="G144" s="55"/>
      <c r="H144" s="51"/>
      <c r="I144" s="55"/>
      <c r="J144" s="43"/>
      <c r="K144" s="32"/>
    </row>
    <row r="145" spans="1:11" ht="18.600000000000001" customHeight="1" x14ac:dyDescent="0.55000000000000004">
      <c r="A145" s="44"/>
      <c r="B145" s="46"/>
      <c r="C145" s="56"/>
      <c r="D145" s="56"/>
      <c r="E145" s="46"/>
      <c r="F145" s="60"/>
      <c r="G145" s="54"/>
      <c r="H145" s="60"/>
      <c r="I145" s="54"/>
      <c r="J145" s="42"/>
      <c r="K145" s="31"/>
    </row>
    <row r="146" spans="1:11" ht="18.600000000000001" customHeight="1" x14ac:dyDescent="0.55000000000000004">
      <c r="A146" s="45"/>
      <c r="B146" s="47"/>
      <c r="C146" s="57"/>
      <c r="D146" s="57"/>
      <c r="E146" s="47"/>
      <c r="F146" s="61"/>
      <c r="G146" s="55"/>
      <c r="H146" s="61"/>
      <c r="I146" s="55"/>
      <c r="J146" s="43"/>
      <c r="K146" s="32"/>
    </row>
    <row r="147" spans="1:11" ht="18.600000000000001" customHeight="1" x14ac:dyDescent="0.55000000000000004">
      <c r="A147" s="44"/>
      <c r="B147" s="46"/>
      <c r="C147" s="56"/>
      <c r="D147" s="56"/>
      <c r="E147" s="46"/>
      <c r="F147" s="50"/>
      <c r="G147" s="52"/>
      <c r="H147" s="58"/>
      <c r="I147" s="52"/>
      <c r="J147" s="42"/>
      <c r="K147" s="31"/>
    </row>
    <row r="148" spans="1:11" ht="18.600000000000001" customHeight="1" x14ac:dyDescent="0.55000000000000004">
      <c r="A148" s="45"/>
      <c r="B148" s="47"/>
      <c r="C148" s="57"/>
      <c r="D148" s="57"/>
      <c r="E148" s="47"/>
      <c r="F148" s="51"/>
      <c r="G148" s="53"/>
      <c r="H148" s="59"/>
      <c r="I148" s="53"/>
      <c r="J148" s="43"/>
      <c r="K148" s="32"/>
    </row>
    <row r="149" spans="1:11" ht="18.600000000000001" customHeight="1" x14ac:dyDescent="0.55000000000000004">
      <c r="A149" s="44"/>
      <c r="B149" s="46"/>
      <c r="C149" s="48"/>
      <c r="D149" s="48"/>
      <c r="E149" s="46"/>
      <c r="F149" s="50"/>
      <c r="G149" s="52"/>
      <c r="H149" s="50"/>
      <c r="I149" s="54"/>
      <c r="J149" s="42"/>
      <c r="K149" s="31"/>
    </row>
    <row r="150" spans="1:11" ht="18.600000000000001" customHeight="1" x14ac:dyDescent="0.55000000000000004">
      <c r="A150" s="45"/>
      <c r="B150" s="47"/>
      <c r="C150" s="49"/>
      <c r="D150" s="49"/>
      <c r="E150" s="47"/>
      <c r="F150" s="51"/>
      <c r="G150" s="53"/>
      <c r="H150" s="51"/>
      <c r="I150" s="55"/>
      <c r="J150" s="43"/>
      <c r="K150" s="32"/>
    </row>
    <row r="152" spans="1:11" ht="18.600000000000001" customHeight="1" x14ac:dyDescent="0.55000000000000004">
      <c r="A152" s="44"/>
      <c r="B152" s="44"/>
      <c r="C152" s="48"/>
      <c r="D152" s="48"/>
      <c r="E152" s="46"/>
      <c r="F152" s="50"/>
      <c r="G152" s="54"/>
      <c r="H152" s="50"/>
      <c r="I152" s="54"/>
      <c r="J152" s="42"/>
      <c r="K152" s="31"/>
    </row>
    <row r="153" spans="1:11" ht="18.600000000000001" customHeight="1" x14ac:dyDescent="0.55000000000000004">
      <c r="A153" s="45"/>
      <c r="B153" s="45"/>
      <c r="C153" s="49"/>
      <c r="D153" s="49"/>
      <c r="E153" s="47"/>
      <c r="F153" s="51"/>
      <c r="G153" s="55"/>
      <c r="H153" s="51"/>
      <c r="I153" s="55"/>
      <c r="J153" s="43"/>
      <c r="K153" s="32"/>
    </row>
    <row r="154" spans="1:11" ht="18.600000000000001" customHeight="1" x14ac:dyDescent="0.55000000000000004">
      <c r="A154" s="44"/>
      <c r="B154" s="44"/>
      <c r="C154" s="48"/>
      <c r="D154" s="48"/>
      <c r="E154" s="46"/>
      <c r="F154" s="50"/>
      <c r="G154" s="54"/>
      <c r="H154" s="50"/>
      <c r="I154" s="54"/>
      <c r="J154" s="42"/>
      <c r="K154" s="31"/>
    </row>
    <row r="155" spans="1:11" ht="18.600000000000001" customHeight="1" x14ac:dyDescent="0.55000000000000004">
      <c r="A155" s="45"/>
      <c r="B155" s="45"/>
      <c r="C155" s="49"/>
      <c r="D155" s="49"/>
      <c r="E155" s="47"/>
      <c r="F155" s="51"/>
      <c r="G155" s="55"/>
      <c r="H155" s="51"/>
      <c r="I155" s="55"/>
      <c r="J155" s="43"/>
      <c r="K155" s="32"/>
    </row>
    <row r="156" spans="1:11" ht="18.600000000000001" customHeight="1" x14ac:dyDescent="0.55000000000000004">
      <c r="A156" s="44"/>
      <c r="B156" s="44"/>
      <c r="C156" s="48"/>
      <c r="D156" s="48"/>
      <c r="E156" s="46"/>
      <c r="F156" s="72"/>
      <c r="G156" s="54"/>
      <c r="H156" s="50"/>
      <c r="I156" s="54"/>
      <c r="J156" s="42"/>
      <c r="K156" s="31"/>
    </row>
    <row r="157" spans="1:11" ht="18.600000000000001" customHeight="1" x14ac:dyDescent="0.55000000000000004">
      <c r="A157" s="45"/>
      <c r="B157" s="45"/>
      <c r="C157" s="49"/>
      <c r="D157" s="49"/>
      <c r="E157" s="47"/>
      <c r="F157" s="73"/>
      <c r="G157" s="55"/>
      <c r="H157" s="51"/>
      <c r="I157" s="55"/>
      <c r="J157" s="43"/>
      <c r="K157" s="32"/>
    </row>
    <row r="158" spans="1:11" ht="18.600000000000001" customHeight="1" x14ac:dyDescent="0.55000000000000004">
      <c r="A158" s="44"/>
      <c r="B158" s="44"/>
      <c r="C158" s="48"/>
      <c r="D158" s="48"/>
      <c r="E158" s="46"/>
      <c r="F158" s="50"/>
      <c r="G158" s="54"/>
      <c r="H158" s="50"/>
      <c r="I158" s="54"/>
      <c r="J158" s="42"/>
      <c r="K158" s="31"/>
    </row>
    <row r="159" spans="1:11" ht="18.600000000000001" customHeight="1" x14ac:dyDescent="0.55000000000000004">
      <c r="A159" s="45"/>
      <c r="B159" s="45"/>
      <c r="C159" s="49"/>
      <c r="D159" s="49"/>
      <c r="E159" s="47"/>
      <c r="F159" s="51"/>
      <c r="G159" s="55"/>
      <c r="H159" s="51"/>
      <c r="I159" s="55"/>
      <c r="J159" s="43"/>
      <c r="K159" s="32"/>
    </row>
    <row r="160" spans="1:11" ht="18.600000000000001" customHeight="1" x14ac:dyDescent="0.55000000000000004">
      <c r="A160" s="44"/>
      <c r="B160" s="64"/>
      <c r="C160" s="66"/>
      <c r="D160" s="66"/>
      <c r="E160" s="46"/>
      <c r="F160" s="50"/>
      <c r="G160" s="68"/>
      <c r="H160" s="70"/>
      <c r="I160" s="68"/>
      <c r="J160" s="62"/>
      <c r="K160" s="31"/>
    </row>
    <row r="161" spans="1:11" ht="18.600000000000001" customHeight="1" x14ac:dyDescent="0.55000000000000004">
      <c r="A161" s="45"/>
      <c r="B161" s="65"/>
      <c r="C161" s="67"/>
      <c r="D161" s="67"/>
      <c r="E161" s="47"/>
      <c r="F161" s="51"/>
      <c r="G161" s="69"/>
      <c r="H161" s="71"/>
      <c r="I161" s="69"/>
      <c r="J161" s="63"/>
      <c r="K161" s="32"/>
    </row>
    <row r="162" spans="1:11" ht="18.600000000000001" customHeight="1" x14ac:dyDescent="0.55000000000000004">
      <c r="A162" s="44"/>
      <c r="B162" s="44"/>
      <c r="C162" s="48"/>
      <c r="D162" s="48"/>
      <c r="E162" s="46"/>
      <c r="F162" s="50"/>
      <c r="G162" s="54"/>
      <c r="H162" s="50"/>
      <c r="I162" s="54"/>
      <c r="J162" s="42"/>
      <c r="K162" s="31"/>
    </row>
    <row r="163" spans="1:11" ht="18.600000000000001" customHeight="1" x14ac:dyDescent="0.55000000000000004">
      <c r="A163" s="45"/>
      <c r="B163" s="45"/>
      <c r="C163" s="49"/>
      <c r="D163" s="49"/>
      <c r="E163" s="47"/>
      <c r="F163" s="51"/>
      <c r="G163" s="55"/>
      <c r="H163" s="51"/>
      <c r="I163" s="55"/>
      <c r="J163" s="43"/>
      <c r="K163" s="32"/>
    </row>
    <row r="164" spans="1:11" ht="18.600000000000001" customHeight="1" x14ac:dyDescent="0.55000000000000004">
      <c r="A164" s="44"/>
      <c r="B164" s="44"/>
      <c r="C164" s="48"/>
      <c r="D164" s="48"/>
      <c r="E164" s="46"/>
      <c r="F164" s="50"/>
      <c r="G164" s="54"/>
      <c r="H164" s="50"/>
      <c r="I164" s="54"/>
      <c r="J164" s="42"/>
      <c r="K164" s="31"/>
    </row>
    <row r="165" spans="1:11" ht="18.600000000000001" customHeight="1" x14ac:dyDescent="0.55000000000000004">
      <c r="A165" s="45"/>
      <c r="B165" s="45"/>
      <c r="C165" s="49"/>
      <c r="D165" s="49"/>
      <c r="E165" s="47"/>
      <c r="F165" s="51"/>
      <c r="G165" s="55"/>
      <c r="H165" s="51"/>
      <c r="I165" s="55"/>
      <c r="J165" s="43"/>
      <c r="K165" s="32"/>
    </row>
    <row r="166" spans="1:11" ht="18.600000000000001" customHeight="1" x14ac:dyDescent="0.55000000000000004">
      <c r="A166" s="44"/>
      <c r="B166" s="44"/>
      <c r="C166" s="48"/>
      <c r="D166" s="48"/>
      <c r="E166" s="46"/>
      <c r="F166" s="50"/>
      <c r="G166" s="54"/>
      <c r="H166" s="50"/>
      <c r="I166" s="54"/>
      <c r="J166" s="42"/>
      <c r="K166" s="31"/>
    </row>
    <row r="167" spans="1:11" ht="18.600000000000001" customHeight="1" x14ac:dyDescent="0.55000000000000004">
      <c r="A167" s="45"/>
      <c r="B167" s="45"/>
      <c r="C167" s="49"/>
      <c r="D167" s="49"/>
      <c r="E167" s="47"/>
      <c r="F167" s="51"/>
      <c r="G167" s="55"/>
      <c r="H167" s="51"/>
      <c r="I167" s="55"/>
      <c r="J167" s="43"/>
      <c r="K167" s="32"/>
    </row>
    <row r="168" spans="1:11" ht="18.600000000000001" customHeight="1" x14ac:dyDescent="0.55000000000000004">
      <c r="A168" s="37"/>
      <c r="B168" s="37"/>
      <c r="C168" s="39"/>
      <c r="D168" s="39"/>
      <c r="E168" s="38"/>
      <c r="F168" s="40"/>
      <c r="G168" s="41"/>
      <c r="H168" s="40"/>
      <c r="I168" s="41"/>
      <c r="J168" s="35"/>
      <c r="K168" s="31"/>
    </row>
    <row r="169" spans="1:11" ht="18.600000000000001" customHeight="1" x14ac:dyDescent="0.55000000000000004">
      <c r="A169" s="44"/>
      <c r="B169" s="46"/>
      <c r="C169" s="56"/>
      <c r="D169" s="56"/>
      <c r="E169" s="46"/>
      <c r="F169" s="60"/>
      <c r="G169" s="54"/>
      <c r="H169" s="60"/>
      <c r="I169" s="54"/>
      <c r="J169" s="42"/>
      <c r="K169" s="31"/>
    </row>
    <row r="170" spans="1:11" ht="18.600000000000001" customHeight="1" x14ac:dyDescent="0.55000000000000004">
      <c r="A170" s="45"/>
      <c r="B170" s="47"/>
      <c r="C170" s="57"/>
      <c r="D170" s="57"/>
      <c r="E170" s="47"/>
      <c r="F170" s="61"/>
      <c r="G170" s="55"/>
      <c r="H170" s="61"/>
      <c r="I170" s="55"/>
      <c r="J170" s="43"/>
      <c r="K170" s="32"/>
    </row>
    <row r="171" spans="1:11" ht="18.600000000000001" customHeight="1" x14ac:dyDescent="0.55000000000000004">
      <c r="A171" s="44"/>
      <c r="B171" s="46"/>
      <c r="C171" s="56"/>
      <c r="D171" s="56"/>
      <c r="E171" s="46"/>
      <c r="F171" s="50"/>
      <c r="G171" s="52"/>
      <c r="H171" s="58"/>
      <c r="I171" s="52"/>
      <c r="J171" s="42"/>
      <c r="K171" s="31"/>
    </row>
    <row r="172" spans="1:11" ht="18.600000000000001" customHeight="1" x14ac:dyDescent="0.55000000000000004">
      <c r="A172" s="45"/>
      <c r="B172" s="47"/>
      <c r="C172" s="57"/>
      <c r="D172" s="57"/>
      <c r="E172" s="47"/>
      <c r="F172" s="51"/>
      <c r="G172" s="53"/>
      <c r="H172" s="59"/>
      <c r="I172" s="53"/>
      <c r="J172" s="43"/>
      <c r="K172" s="32"/>
    </row>
    <row r="173" spans="1:11" ht="18.600000000000001" customHeight="1" x14ac:dyDescent="0.55000000000000004">
      <c r="A173" s="44"/>
      <c r="B173" s="46"/>
      <c r="C173" s="48"/>
      <c r="D173" s="48"/>
      <c r="E173" s="46"/>
      <c r="F173" s="50"/>
      <c r="G173" s="52"/>
      <c r="H173" s="50"/>
      <c r="I173" s="54"/>
      <c r="J173" s="42"/>
      <c r="K173" s="31"/>
    </row>
    <row r="174" spans="1:11" ht="18.600000000000001" customHeight="1" x14ac:dyDescent="0.55000000000000004">
      <c r="A174" s="45"/>
      <c r="B174" s="47"/>
      <c r="C174" s="49"/>
      <c r="D174" s="49"/>
      <c r="E174" s="47"/>
      <c r="F174" s="51"/>
      <c r="G174" s="53"/>
      <c r="H174" s="51"/>
      <c r="I174" s="55"/>
      <c r="J174" s="43"/>
      <c r="K174" s="32"/>
    </row>
  </sheetData>
  <mergeCells count="815">
    <mergeCell ref="B31:B32"/>
    <mergeCell ref="C31:C32"/>
    <mergeCell ref="C35:C36"/>
    <mergeCell ref="D35:D36"/>
    <mergeCell ref="F35:F36"/>
    <mergeCell ref="G35:G36"/>
    <mergeCell ref="H35:H36"/>
    <mergeCell ref="I35:I36"/>
    <mergeCell ref="D33:D34"/>
    <mergeCell ref="E33:E34"/>
    <mergeCell ref="B33:B34"/>
    <mergeCell ref="C33:C34"/>
    <mergeCell ref="I20:I21"/>
    <mergeCell ref="B10:B11"/>
    <mergeCell ref="D16:D17"/>
    <mergeCell ref="H27:H28"/>
    <mergeCell ref="I27:I28"/>
    <mergeCell ref="F14:F15"/>
    <mergeCell ref="F16:F17"/>
    <mergeCell ref="G14:G15"/>
    <mergeCell ref="H14:H15"/>
    <mergeCell ref="C20:C21"/>
    <mergeCell ref="B12:B13"/>
    <mergeCell ref="B14:B15"/>
    <mergeCell ref="B16:B17"/>
    <mergeCell ref="B18:B19"/>
    <mergeCell ref="C14:C15"/>
    <mergeCell ref="D14:D15"/>
    <mergeCell ref="D20:D21"/>
    <mergeCell ref="E20:E21"/>
    <mergeCell ref="I16:I17"/>
    <mergeCell ref="I18:I19"/>
    <mergeCell ref="C27:C28"/>
    <mergeCell ref="D27:D28"/>
    <mergeCell ref="E27:E28"/>
    <mergeCell ref="F27:F28"/>
    <mergeCell ref="G27:G28"/>
    <mergeCell ref="A16:A17"/>
    <mergeCell ref="A14:A15"/>
    <mergeCell ref="A20:A21"/>
    <mergeCell ref="B20:B21"/>
    <mergeCell ref="F20:F21"/>
    <mergeCell ref="G20:G21"/>
    <mergeCell ref="H8:H9"/>
    <mergeCell ref="H20:H21"/>
    <mergeCell ref="E8:E9"/>
    <mergeCell ref="A12:A13"/>
    <mergeCell ref="J18:J19"/>
    <mergeCell ref="D18:D19"/>
    <mergeCell ref="C16:C17"/>
    <mergeCell ref="C18:C19"/>
    <mergeCell ref="F18:F19"/>
    <mergeCell ref="H18:H19"/>
    <mergeCell ref="A10:A11"/>
    <mergeCell ref="F8:F9"/>
    <mergeCell ref="G8:G9"/>
    <mergeCell ref="E14:E15"/>
    <mergeCell ref="E16:E17"/>
    <mergeCell ref="E18:E19"/>
    <mergeCell ref="H16:H17"/>
    <mergeCell ref="G16:G17"/>
    <mergeCell ref="G18:G19"/>
    <mergeCell ref="I8:I9"/>
    <mergeCell ref="J8:J9"/>
    <mergeCell ref="A8:A9"/>
    <mergeCell ref="B8:B9"/>
    <mergeCell ref="C8:C9"/>
    <mergeCell ref="D8:D9"/>
    <mergeCell ref="A1:K1"/>
    <mergeCell ref="A2:K2"/>
    <mergeCell ref="F5:G5"/>
    <mergeCell ref="H5:I5"/>
    <mergeCell ref="A3:K3"/>
    <mergeCell ref="J6:J7"/>
    <mergeCell ref="A6:A7"/>
    <mergeCell ref="B6:B7"/>
    <mergeCell ref="E6:E7"/>
    <mergeCell ref="F6:F7"/>
    <mergeCell ref="C6:C7"/>
    <mergeCell ref="D6:D7"/>
    <mergeCell ref="G6:G7"/>
    <mergeCell ref="H6:H7"/>
    <mergeCell ref="I6:I7"/>
    <mergeCell ref="J27:J28"/>
    <mergeCell ref="A27:A28"/>
    <mergeCell ref="B27:B28"/>
    <mergeCell ref="J20:J21"/>
    <mergeCell ref="A18:A19"/>
    <mergeCell ref="C10:C11"/>
    <mergeCell ref="D10:D11"/>
    <mergeCell ref="J10:J11"/>
    <mergeCell ref="C12:C13"/>
    <mergeCell ref="D12:D13"/>
    <mergeCell ref="F12:F13"/>
    <mergeCell ref="H12:H13"/>
    <mergeCell ref="I10:I11"/>
    <mergeCell ref="I12:I13"/>
    <mergeCell ref="E10:E11"/>
    <mergeCell ref="E12:E13"/>
    <mergeCell ref="G10:G11"/>
    <mergeCell ref="G12:G13"/>
    <mergeCell ref="J12:J13"/>
    <mergeCell ref="F10:F11"/>
    <mergeCell ref="H10:H11"/>
    <mergeCell ref="J14:J15"/>
    <mergeCell ref="J16:J17"/>
    <mergeCell ref="I14:I15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G41:G42"/>
    <mergeCell ref="G49:G50"/>
    <mergeCell ref="I37:I38"/>
    <mergeCell ref="I39:I40"/>
    <mergeCell ref="I41:I42"/>
    <mergeCell ref="I43:I44"/>
    <mergeCell ref="I45:I46"/>
    <mergeCell ref="I49:I50"/>
    <mergeCell ref="G39:G40"/>
    <mergeCell ref="G37:G38"/>
    <mergeCell ref="H39:H40"/>
    <mergeCell ref="G45:G46"/>
    <mergeCell ref="G43:G44"/>
    <mergeCell ref="G47:G48"/>
    <mergeCell ref="I47:I48"/>
    <mergeCell ref="H49:H50"/>
    <mergeCell ref="A49:A50"/>
    <mergeCell ref="A47:A48"/>
    <mergeCell ref="A45:A46"/>
    <mergeCell ref="A43:A44"/>
    <mergeCell ref="A41:A42"/>
    <mergeCell ref="A39:A40"/>
    <mergeCell ref="E35:E36"/>
    <mergeCell ref="E37:E38"/>
    <mergeCell ref="C37:C38"/>
    <mergeCell ref="D37:D38"/>
    <mergeCell ref="B37:B38"/>
    <mergeCell ref="A37:A38"/>
    <mergeCell ref="A35:A36"/>
    <mergeCell ref="C39:C40"/>
    <mergeCell ref="D39:D40"/>
    <mergeCell ref="C41:C42"/>
    <mergeCell ref="D41:D42"/>
    <mergeCell ref="E39:E40"/>
    <mergeCell ref="E41:E42"/>
    <mergeCell ref="C47:C48"/>
    <mergeCell ref="D47:D48"/>
    <mergeCell ref="B41:B42"/>
    <mergeCell ref="B43:B44"/>
    <mergeCell ref="B45:B46"/>
    <mergeCell ref="J29:J30"/>
    <mergeCell ref="A33:A34"/>
    <mergeCell ref="J33:J3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31:F32"/>
    <mergeCell ref="G31:G32"/>
    <mergeCell ref="H31:H32"/>
    <mergeCell ref="I31:I32"/>
    <mergeCell ref="J31:J32"/>
    <mergeCell ref="A31:A32"/>
    <mergeCell ref="D31:D32"/>
    <mergeCell ref="E31:E32"/>
    <mergeCell ref="F33:F34"/>
    <mergeCell ref="G33:G34"/>
    <mergeCell ref="H33:H34"/>
    <mergeCell ref="I33:I34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8:J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72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B39:B40"/>
    <mergeCell ref="B47:B48"/>
    <mergeCell ref="B49:B50"/>
    <mergeCell ref="B35:B36"/>
    <mergeCell ref="C43:C44"/>
    <mergeCell ref="C49:C50"/>
    <mergeCell ref="C45:C46"/>
    <mergeCell ref="E47:E48"/>
    <mergeCell ref="F47:F48"/>
    <mergeCell ref="D49:D50"/>
    <mergeCell ref="E49:E50"/>
    <mergeCell ref="D43:D44"/>
    <mergeCell ref="F43:F44"/>
    <mergeCell ref="E43:E44"/>
    <mergeCell ref="D45:D46"/>
    <mergeCell ref="E45:E46"/>
    <mergeCell ref="F37:F38"/>
    <mergeCell ref="F39:F40"/>
    <mergeCell ref="F41:F42"/>
    <mergeCell ref="F49:F50"/>
    <mergeCell ref="F45:F46"/>
    <mergeCell ref="J35:J36"/>
    <mergeCell ref="J37:J38"/>
    <mergeCell ref="J39:J40"/>
    <mergeCell ref="J41:J42"/>
    <mergeCell ref="J43:J44"/>
    <mergeCell ref="J45:J46"/>
    <mergeCell ref="J47:J48"/>
    <mergeCell ref="J49:J50"/>
    <mergeCell ref="H41:H42"/>
    <mergeCell ref="H43:H44"/>
    <mergeCell ref="H45:H46"/>
    <mergeCell ref="H47:H48"/>
    <mergeCell ref="H37:H38"/>
    <mergeCell ref="J77:J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81:J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5:J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9:J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93:J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7:J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102:J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6:J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10:J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4:J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8:J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22:J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7: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31: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5:J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9:J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43:J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7:J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52:J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6:J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60:J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9:J170"/>
    <mergeCell ref="J164:J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71:J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</mergeCells>
  <printOptions horizontalCentered="1" verticalCentered="1"/>
  <pageMargins left="0.23622047244094491" right="0.19685039370078741" top="0.47244094488188981" bottom="0.43307086614173229" header="0.11811023622047245" footer="0.31496062992125984"/>
  <pageSetup paperSize="9" orientation="landscape" r:id="rId1"/>
  <headerFooter>
    <oddHeader>&amp;R&amp;"TH SarabunPSK,ธรรมดา"&amp;14แบบ สขร.1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 64</vt:lpstr>
      <vt:lpstr>'ก.พ. 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DENTDER</dc:creator>
  <cp:lastModifiedBy>computerA</cp:lastModifiedBy>
  <cp:lastPrinted>2018-10-01T03:36:46Z</cp:lastPrinted>
  <dcterms:created xsi:type="dcterms:W3CDTF">2018-03-26T07:08:43Z</dcterms:created>
  <dcterms:modified xsi:type="dcterms:W3CDTF">2021-03-01T07:20:07Z</dcterms:modified>
</cp:coreProperties>
</file>